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320" tabRatio="628" activeTab="5"/>
  </bookViews>
  <sheets>
    <sheet name="Яндекс-деньги" sheetId="2" r:id="rId1"/>
    <sheet name="АТБ" sheetId="4" r:id="rId2"/>
    <sheet name="СБ" sheetId="9" r:id="rId3"/>
    <sheet name="СВЕЧА" sheetId="8" r:id="rId4"/>
    <sheet name="Ящики для пожертвования " sheetId="5" r:id="rId5"/>
    <sheet name="ВСЕГО" sheetId="7" r:id="rId6"/>
    <sheet name="Лист1" sheetId="10" r:id="rId7"/>
    <sheet name="1" sheetId="3" r:id="rId8"/>
    <sheet name="2" sheetId="6" r:id="rId9"/>
    <sheet name="3" sheetId="11" r:id="rId10"/>
  </sheets>
  <calcPr calcId="162913"/>
</workbook>
</file>

<file path=xl/calcChain.xml><?xml version="1.0" encoding="utf-8"?>
<calcChain xmlns="http://schemas.openxmlformats.org/spreadsheetml/2006/main">
  <c r="B58" i="4" l="1"/>
  <c r="B57" i="4"/>
  <c r="B167" i="2"/>
  <c r="B249" i="9"/>
  <c r="B248" i="9"/>
  <c r="B247" i="9"/>
  <c r="B246" i="9"/>
  <c r="C26" i="7" l="1"/>
  <c r="E25" i="7"/>
  <c r="E24" i="7"/>
  <c r="E23" i="7"/>
  <c r="E22" i="7"/>
  <c r="B59" i="4"/>
  <c r="B153" i="9" l="1"/>
  <c r="C7" i="7"/>
  <c r="C6" i="7" l="1"/>
  <c r="E6" i="7"/>
  <c r="F6" i="7"/>
  <c r="F11" i="7" s="1"/>
  <c r="D6" i="7"/>
  <c r="E8" i="7" l="1"/>
  <c r="D8" i="7"/>
  <c r="E21" i="7" l="1"/>
  <c r="E20" i="7"/>
  <c r="B4" i="5" l="1"/>
  <c r="C9" i="7" s="1"/>
  <c r="C8" i="7" l="1"/>
  <c r="E19" i="7"/>
  <c r="E14" i="7"/>
  <c r="D26" i="7" l="1"/>
  <c r="E18" i="7" l="1"/>
  <c r="E17" i="7"/>
  <c r="E16" i="7"/>
  <c r="E15" i="7"/>
  <c r="D27" i="7" l="1"/>
  <c r="E26" i="7"/>
  <c r="E27" i="7" s="1"/>
  <c r="D7" i="7" l="1"/>
  <c r="E9" i="7" l="1"/>
  <c r="E11" i="7" s="1"/>
  <c r="B3" i="8" l="1"/>
  <c r="C10" i="7" s="1"/>
  <c r="D10" i="7" l="1"/>
  <c r="D11" i="7" s="1"/>
  <c r="C11" i="7"/>
</calcChain>
</file>

<file path=xl/sharedStrings.xml><?xml version="1.0" encoding="utf-8"?>
<sst xmlns="http://schemas.openxmlformats.org/spreadsheetml/2006/main" count="1346" uniqueCount="462">
  <si>
    <t>Дата</t>
  </si>
  <si>
    <t>Сумма</t>
  </si>
  <si>
    <t>Жертвователь</t>
  </si>
  <si>
    <t>Назначение платежа</t>
  </si>
  <si>
    <t>Итого</t>
  </si>
  <si>
    <t>Яндекс.Деньги, ООО НКО</t>
  </si>
  <si>
    <t xml:space="preserve">Итого </t>
  </si>
  <si>
    <t>Сумма, руб.коп.</t>
  </si>
  <si>
    <t>Ящик-накопитель для пожертвований</t>
  </si>
  <si>
    <t xml:space="preserve">ООО "АТБ" БАНК  </t>
  </si>
  <si>
    <t xml:space="preserve">ПАО Сбербанк </t>
  </si>
  <si>
    <t>ВСЕГО</t>
  </si>
  <si>
    <t>в т.ч.: юр.лица</t>
  </si>
  <si>
    <t>физ. Лица</t>
  </si>
  <si>
    <t xml:space="preserve">Физические лица </t>
  </si>
  <si>
    <t>Физические лица</t>
  </si>
  <si>
    <t>Пожертвование на уставную деятельность.</t>
  </si>
  <si>
    <t>СВЕЧА</t>
  </si>
  <si>
    <t>январь</t>
  </si>
  <si>
    <t>февраль</t>
  </si>
  <si>
    <t>март</t>
  </si>
  <si>
    <t>апрель</t>
  </si>
  <si>
    <t>май</t>
  </si>
  <si>
    <t>июнь</t>
  </si>
  <si>
    <t>Добровольные пожертвования</t>
  </si>
  <si>
    <t xml:space="preserve">Инкассация денежных средств </t>
  </si>
  <si>
    <t>июль</t>
  </si>
  <si>
    <t>август</t>
  </si>
  <si>
    <t>сентябрь</t>
  </si>
  <si>
    <t>октябрь</t>
  </si>
  <si>
    <t>ноябрь</t>
  </si>
  <si>
    <t>-</t>
  </si>
  <si>
    <t>в т.ч. Юр.лица</t>
  </si>
  <si>
    <t>в т.ч. Физ.лица</t>
  </si>
  <si>
    <t>ЧУЗ "Елизаветинский детский хоспис"</t>
  </si>
  <si>
    <t>В т.ч. Инвестор</t>
  </si>
  <si>
    <t>в т.ч. Без Инвест.</t>
  </si>
  <si>
    <t>Период</t>
  </si>
  <si>
    <t>декабрь</t>
  </si>
  <si>
    <t>Итого:</t>
  </si>
  <si>
    <t>физ.лица</t>
  </si>
  <si>
    <t xml:space="preserve">Афанасьев Александр Сергеевич </t>
  </si>
  <si>
    <t>ИТОГО</t>
  </si>
  <si>
    <t>в том числе:  юр.лица</t>
  </si>
  <si>
    <t>ООО "ЮМАНИ" (Яндекс.деньги")</t>
  </si>
  <si>
    <t>Емельянова Яна Олеговна</t>
  </si>
  <si>
    <t>РЕСТРЕЙД СИТИФУД ООО</t>
  </si>
  <si>
    <t>Афанасьев Александр Сергеевич</t>
  </si>
  <si>
    <t>Справочно</t>
  </si>
  <si>
    <t xml:space="preserve">Наименование </t>
  </si>
  <si>
    <t>06.01.2022</t>
  </si>
  <si>
    <t>10.01.2022</t>
  </si>
  <si>
    <t>11.01.2022</t>
  </si>
  <si>
    <t>12.01.2022</t>
  </si>
  <si>
    <t>13.01.2022</t>
  </si>
  <si>
    <t>14.01.2022</t>
  </si>
  <si>
    <t>18.01.2022</t>
  </si>
  <si>
    <t>20.01.2022</t>
  </si>
  <si>
    <t>21.01.2022</t>
  </si>
  <si>
    <t>24.01.2022</t>
  </si>
  <si>
    <t>25.01.2022</t>
  </si>
  <si>
    <t>26.01.2022</t>
  </si>
  <si>
    <t>27.01.2022</t>
  </si>
  <si>
    <t>28.01.2022</t>
  </si>
  <si>
    <t>01.02.2022</t>
  </si>
  <si>
    <t>02.02.2022</t>
  </si>
  <si>
    <t>03.02.2022</t>
  </si>
  <si>
    <t>07.02.2022</t>
  </si>
  <si>
    <t>08.02.2022</t>
  </si>
  <si>
    <t>09.02.2022</t>
  </si>
  <si>
    <t>14.02.2022</t>
  </si>
  <si>
    <t>16.02.2022</t>
  </si>
  <si>
    <t>17.02.2022</t>
  </si>
  <si>
    <t>18.02.2022</t>
  </si>
  <si>
    <t>21.02.2022</t>
  </si>
  <si>
    <t>22.02.2022</t>
  </si>
  <si>
    <t>24.02.2022</t>
  </si>
  <si>
    <t>25.02.2022</t>
  </si>
  <si>
    <t>28.02.2022</t>
  </si>
  <si>
    <t>03.03.2022</t>
  </si>
  <si>
    <t>04.03.2022</t>
  </si>
  <si>
    <t>09.03.2022</t>
  </si>
  <si>
    <t>11.03.2022</t>
  </si>
  <si>
    <t>15.03.2022</t>
  </si>
  <si>
    <t>16.03.2022</t>
  </si>
  <si>
    <t>24.03.2022</t>
  </si>
  <si>
    <t>28.03.2022</t>
  </si>
  <si>
    <t>01.04.2022</t>
  </si>
  <si>
    <t>04.04.2022</t>
  </si>
  <si>
    <t>06.04.2022</t>
  </si>
  <si>
    <t>08.04.2022</t>
  </si>
  <si>
    <t>11.04.2022</t>
  </si>
  <si>
    <t>12.04.2022</t>
  </si>
  <si>
    <t>13.04.2022</t>
  </si>
  <si>
    <t>14.04.2022</t>
  </si>
  <si>
    <t>19.04.2022</t>
  </si>
  <si>
    <t>22.04.2022</t>
  </si>
  <si>
    <t>25.04.2022</t>
  </si>
  <si>
    <t>27.04.2022</t>
  </si>
  <si>
    <t>04.05.2022</t>
  </si>
  <si>
    <t>05.05.2022</t>
  </si>
  <si>
    <t>12.05.2022</t>
  </si>
  <si>
    <t>13.05.2022</t>
  </si>
  <si>
    <t>16.05.2022</t>
  </si>
  <si>
    <t>17.05.2022</t>
  </si>
  <si>
    <t>19.05.2022</t>
  </si>
  <si>
    <t>20.05.2022</t>
  </si>
  <si>
    <t>23.05.2022</t>
  </si>
  <si>
    <t>25.05.2022</t>
  </si>
  <si>
    <t>26.05.2022</t>
  </si>
  <si>
    <t>31.05.2022</t>
  </si>
  <si>
    <t>01.06.2022</t>
  </si>
  <si>
    <t>02.06.2022</t>
  </si>
  <si>
    <t>03.06.2022</t>
  </si>
  <si>
    <t>06.06.2022</t>
  </si>
  <si>
    <t>07.06.2022</t>
  </si>
  <si>
    <t>14.06.2022</t>
  </si>
  <si>
    <t>16.06.2022</t>
  </si>
  <si>
    <t>17.06.2022</t>
  </si>
  <si>
    <t>21.06.2022</t>
  </si>
  <si>
    <t>27.06.2022</t>
  </si>
  <si>
    <t>28.06.2022</t>
  </si>
  <si>
    <t>12.07.2022</t>
  </si>
  <si>
    <t>18.07.2022</t>
  </si>
  <si>
    <t>20.07.2022</t>
  </si>
  <si>
    <t>25.07.2022</t>
  </si>
  <si>
    <t>29.07.2022</t>
  </si>
  <si>
    <t>ЮМАНИ ООО НКО / //Реестр//  Количество 1. Перечисление денежных средств по договору НЭК.29691.02 по реестру за 31.12.2021. Без НДС</t>
  </si>
  <si>
    <t>ЮМАНИ ООО НКО / //Реестр//  Количество 1. Перечисление денежных средств по договору НЭК.29691.02 по реестру за 01.01.2022. Без НДС</t>
  </si>
  <si>
    <t>ЮМАНИ ООО НКО / //Реестр//  Количество 1. Перечисление денежных средств по договору НЭК.29691.02 по реестру за 08.01.2022. Без НДС</t>
  </si>
  <si>
    <t>ЮМАНИ ООО НКО / //Реестр//  Количество 1. Перечисление денежных средств по договору НЭК.29691.02 по реестру за 09.01.2022. Без НДС</t>
  </si>
  <si>
    <t>ЮМАНИ ООО НКО / //Реестр//  Количество 3. Перечисление денежных средств по договору НЭК.29691.02 по реестру за 06.01.2022. Без НДС</t>
  </si>
  <si>
    <t>ЮМАНИ ООО НКО / //Реестр//  Количество 2. Перечисление денежных средств по договору НЭК.29691.02 по реестру за 10.01.2022. Без НДС</t>
  </si>
  <si>
    <t>ЮМАНИ ООО НКО / //Реестр//  Количество 1. Перечисление денежных средств по договору НЭК.29691.02 по реестру за 11.01.2022. Без НДС</t>
  </si>
  <si>
    <t>ЮМАНИ ООО НКО / //Реестр//  Количество 2. Перечисление денежных средств по договору НЭК.29691.02 по реестру за 12.01.2022. Без НДС</t>
  </si>
  <si>
    <t>ЮМАНИ ООО НКО / //Реестр//  Количество 1. Перечисление денежных средств по договору НЭК.29691.02 по реестру за 13.01.2022. Без НДС</t>
  </si>
  <si>
    <t>ЮМАНИ ООО НКО / //Реестр//  Количество 1. Перечисление денежных средств по договору НЭК.29691.02 по реестру за 17.01.2022. Без НДС</t>
  </si>
  <si>
    <t>ЮМАНИ ООО НКО / //Реестр//  Количество 8. Перечисление денежных средств по договору НЭК.29691.02 по реестру за 19.01.2022. Без НДС</t>
  </si>
  <si>
    <t>ЮМАНИ ООО НКО / //Реестр//  Количество 1. Перечисление денежных средств по договору НЭК.29691.02 по реестру за 20.01.2022. Без НДС</t>
  </si>
  <si>
    <t>ЮМАНИ ООО НКО / //Реестр//  Количество 5. Перечисление денежных средств по договору НЭК.29691.02 по реестру за 22.01.2022. Без НДС</t>
  </si>
  <si>
    <t>ЮМАНИ ООО НКО / //Реестр//  Количество 8. Перечисление денежных средств по договору НЭК.29691.02 по реестру за 21.01.2022. Без НДС</t>
  </si>
  <si>
    <t>ЮМАНИ ООО НКО / //Реестр//  Количество 18. Перечисление денежных средств по договору НЭК.29691.02 по реестру за 24.01.2022. Без НДС</t>
  </si>
  <si>
    <t>ЮМАНИ ООО НКО / //Реестр//  Количество 6. Перечисление денежных средств по договору НЭК.29691.02 по реестру за 25.01.2022. Без НДС</t>
  </si>
  <si>
    <t>ЮМАНИ ООО НКО / //Реестр//  Количество 1. Перечисление денежных средств по договору НЭК.29691.02 по реестру за 26.01.2022. Без НДС</t>
  </si>
  <si>
    <t>ЮМАНИ ООО НКО / //Реестр//  Количество 1. Перечисление денежных средств по договору НЭК.29691.02 по реестру за 27.01.2022. Без НДС</t>
  </si>
  <si>
    <t>ЮМАНИ ООО НКО / //Реестр//  Количество 1. Перечисление денежных средств по договору НЭК.29691.02 по реестру за 31.01.2022. Без НДС</t>
  </si>
  <si>
    <t>ЮМАНИ ООО НКО / //Реестр//  Количество 3. Перечисление денежных средств по договору НЭК.29691.02 по реестру за 01.02.2022. Без НДС</t>
  </si>
  <si>
    <t>ЮМАНИ ООО НКО / //Реестр//  Количество 4. Перечисление денежных средств по договору НЭК.29691.02 по реестру за 02.02.2022. Без НДС</t>
  </si>
  <si>
    <t>ЮМАНИ ООО НКО / //Реестр//  Количество 2. Перечисление денежных средств по договору НЭК.29691.02 по реестру за 05.02.2022. Без НДС</t>
  </si>
  <si>
    <t>ЮМАНИ ООО НКО / //Реестр//  Количество 1. Перечисление денежных средств по договору НЭК.29691.02 по реестру за 07.02.2022. Без НДС</t>
  </si>
  <si>
    <t>ЮМАНИ ООО НКО / //Реестр//  Количество 2. Перечисление денежных средств по договору НЭК.29691.02 по реестру за 08.02.2022. Без НДС</t>
  </si>
  <si>
    <t>ЮМАНИ ООО НКО / //Реестр//  Количество 1. Перечисление денежных средств по договору НЭК.29691.02 по реестру за 12.02.2022. Без НДС</t>
  </si>
  <si>
    <t>ЮМАНИ ООО НКО / //Реестр//  Количество 1. Перечисление денежных средств по договору НЭК.29691.02 по реестру за 11.02.2022. Без НДС</t>
  </si>
  <si>
    <t>ЮМАНИ ООО НКО / //Реестр//  Количество 1. Перечисление денежных средств по договору НЭК.29691.02 по реестру за 15.02.2022. Без НДС</t>
  </si>
  <si>
    <t>ЮМАНИ ООО НКО / //Реестр//  Количество 6. Перечисление денежных средств по договору НЭК.29691.02 по реестру за 16.02.2022. Без НДС</t>
  </si>
  <si>
    <t>ЮМАНИ ООО НКО / //Реестр//  Количество 6. Перечисление денежных средств по договору НЭК.29691.02 по реестру за 17.02.2022. Без НДС</t>
  </si>
  <si>
    <t>ЮМАНИ ООО НКО / //Реестр//  Количество 1. Перечисление денежных средств по договору НЭК.29691.02 по реестру за 19.02.2022. Без НДС</t>
  </si>
  <si>
    <t>ЮМАНИ ООО НКО / //Реестр//  Количество 4. Перечисление денежных средств по договору НЭК.29691.02 по реестру за 18.02.2022. Без НДС</t>
  </si>
  <si>
    <t>ЮМАНИ ООО НКО / //Реестр//  Количество 4. Перечисление денежных средств по договору НЭК.29691.02 по реестру за 21.02.2022. Без НДС</t>
  </si>
  <si>
    <t>ЮМАНИ ООО НКО / //Реестр//  Количество 4. Перечисление денежных средств по договору НЭК.29691.02 по реестру за 23.02.2022. Без НДС</t>
  </si>
  <si>
    <t>ЮМАНИ ООО НКО / //Реестр//  Количество 12. Перечисление денежных средств по договору НЭК.29691.02 по реестру за 22.02.2022. Без НДС</t>
  </si>
  <si>
    <t>ЮМАНИ ООО НКО / //Реестр//  Количество 1. Перечисление денежных средств по договору НЭК.29691.02 по реестру за 24.02.2022. Без НДС</t>
  </si>
  <si>
    <t>ЮМАНИ ООО НКО / //Реестр//  Количество 2. Перечисление денежных средств по договору НЭК.29691.02 по реестру за 25.02.2022. Без НДС</t>
  </si>
  <si>
    <t>ЮМАНИ ООО НКО / //Реестр//  Количество 1. Перечисление денежных средств по договору НЭК.29691.02 по реестру за 26.02.2022. Без НДС</t>
  </si>
  <si>
    <t>ЮМАНИ ООО НКО / //Реестр//  Количество 2. Перечисление денежных средств по договору НЭК.29691.02 по реестру за 02.03.2022. Без НДС</t>
  </si>
  <si>
    <t>ЮМАНИ ООО НКО / //Реестр//  Количество 1. Перечисление денежных средств по договору НЭК.29691.02 по реестру за 03.03.2022. Без НДС</t>
  </si>
  <si>
    <t>ЮМАНИ ООО НКО / //Реестр//  Количество 1. Перечисление денежных средств по договору НЭК.29691.02 по реестру за 08.03.2022. Без НДС</t>
  </si>
  <si>
    <t>ЮМАНИ ООО НКО / //Реестр//  Количество 3. Перечисление денежных средств по договору НЭК.29691.02 по реестру за 05.03.2022. Без НДС</t>
  </si>
  <si>
    <t>ЮМАНИ ООО НКО / //Реестр//  Количество 1. Перечисление денежных средств по договору НЭК.29691.02 по реестру за 10.03.2022. Без НДС</t>
  </si>
  <si>
    <t>ЮМАНИ ООО НКО / //Реестр//  Количество 2. Перечисление денежных средств по договору НЭК.29691.02 по реестру за 14.03.2022. Без НДС</t>
  </si>
  <si>
    <t>ЮМАНИ ООО НКО / //Реестр//  Количество 1. Перечисление денежных средств по договору НЭК.29691.02 по реестру за 15.03.2022. Без НДС</t>
  </si>
  <si>
    <t>ЮМАНИ ООО НКО / //Реестр//  Количество 1. Перечисление денежных средств по договору НЭК.29691.02 по реестру за 23.03.2022. Без НДС</t>
  </si>
  <si>
    <t>ЮМАНИ ООО НКО / //Реестр//  Количество 1. Перечисление денежных средств по договору НЭК.29691.02 по реестру за 27.03.2022. Без НДС</t>
  </si>
  <si>
    <t>ЮМАНИ ООО НКО / //Реестр//  Количество 1. Перечисление денежных средств по договору НЭК.29691.02 по реестру за 25.03.2022. Без НДС</t>
  </si>
  <si>
    <t>ЮМАНИ ООО НКО / //Реестр//  Количество 1. Перечисление денежных средств по договору НЭК.29691.02 по реестру за 31.03.2022. Без НДС</t>
  </si>
  <si>
    <t>ЮМАНИ ООО НКО / //Реестр//  Количество 1. Перечисление денежных средств по договору НЭК.29691.02 по реестру за 01.04.2022. Без НДС</t>
  </si>
  <si>
    <t>ЮМАНИ ООО НКО / //Реестр//  Количество 2. Перечисление денежных средств по договору НЭК.29691.02 по реестру за 02.04.2022. Без НДС</t>
  </si>
  <si>
    <t>ЮМАНИ ООО НКО / //Реестр//  Количество 3. Перечисление денежных средств по договору НЭК.29691.02 по реестру за 05.04.2022. Без НДС</t>
  </si>
  <si>
    <t>ЮМАНИ ООО НКО / //Реестр//  Количество 1. Перечисление денежных средств по договору НЭК.29691.02 по реестру за 07.04.2022. Без НДС</t>
  </si>
  <si>
    <t>ЮМАНИ ООО НКО / //Реестр//  Количество 1. Перечисление денежных средств по договору НЭК.29691.02 по реестру за 10.04.2022. Без НДС</t>
  </si>
  <si>
    <t>ЮМАНИ ООО НКО / //Реестр//  Количество 1. Перечисление денежных средств по договору НЭК.29691.02 по реестру за 08.04.2022. Без НДС</t>
  </si>
  <si>
    <t>ЮМАНИ ООО НКО / //Реестр//  Количество 3. Перечисление денежных средств по договору НЭК.29691.02 по реестру за 11.04.2022. Без НДС</t>
  </si>
  <si>
    <t>ЮМАНИ ООО НКО / //Реестр//  Количество 1. Перечисление денежных средств по договору НЭК.29691.02 по реестру за 12.04.2022. Без НДС</t>
  </si>
  <si>
    <t>ЮМАНИ ООО НКО / //Реестр//  Количество 1. Перечисление денежных средств по договору НЭК.29691.02 по реестру за 13.04.2022. Без НДС</t>
  </si>
  <si>
    <t>ЮМАНИ ООО НКО / //Реестр//  Количество 1. Перечисление денежных средств по договору НЭК.29691.02 по реестру за 18.04.2022. Без НДС</t>
  </si>
  <si>
    <t>ЮМАНИ ООО НКО / //Реестр//  Количество 1. Перечисление денежных средств по договору НЭК.29691.02 по реестру за 21.04.2022. Без НДС</t>
  </si>
  <si>
    <t>ЮМАНИ ООО НКО / //Реестр//  Количество 1. Перечисление денежных средств по договору НЭК.29691.02 по реестру за 24.04.2022. Без НДС</t>
  </si>
  <si>
    <t>ЮМАНИ ООО НКО / //Реестр//  Количество 1. Перечисление денежных средств по договору НЭК.29691.02 по реестру за 26.04.2022. Без НДС</t>
  </si>
  <si>
    <t>ЮМАНИ ООО НКО / //Реестр//  Количество 1. Перечисление денежных средств по договору НЭК.29691.02 по реестру за 01.05.2022. Без НДС</t>
  </si>
  <si>
    <t>ЮМАНИ ООО НКО / //Реестр//  Количество 2. Перечисление денежных средств по договору НЭК.29691.02 по реестру за 03.05.2022. Без НДС</t>
  </si>
  <si>
    <t>ЮМАНИ ООО НКО / //Реестр//  Количество 3. Перечисление денежных средств по договору НЭК.29691.02 по реестру за 04.05.2022. Без НДС</t>
  </si>
  <si>
    <t>ЮМАНИ ООО НКО / //Реестр//  Количество 3. Перечисление денежных средств по договору НЭК.29691.02 по реестру за 11.05.2022. Без НДС</t>
  </si>
  <si>
    <t>ЮМАНИ ООО НКО / //Реестр//  Количество 2. Перечисление денежных средств по договору НЭК.29691.02 по реестру за 12.05.2022. Без НДС</t>
  </si>
  <si>
    <t>ЮМАНИ ООО НКО / //Реестр//  Количество 1. Перечисление денежных средств по договору НЭК.29691.02 по реестру за 15.05.2022. Без НДС</t>
  </si>
  <si>
    <t>ЮМАНИ ООО НКО / //Реестр//  Количество 2. Перечисление денежных средств по договору НЭК.29691.02 по реестру за 13.05.2022. Без НДС</t>
  </si>
  <si>
    <t>ЮМАНИ ООО НКО / //Реестр//  Количество 1. Перечисление денежных средств по договору НЭК.29691.02 по реестру за 16.05.2022. Без НДС</t>
  </si>
  <si>
    <t>ЮМАНИ ООО НКО / //Реестр//  Количество 2. Перечисление денежных средств по договору НЭК.29691.02 по реестру за 18.05.2022. Без НДС</t>
  </si>
  <si>
    <t>ЮМАНИ ООО НКО / //Реестр//  Количество 3. Перечисление денежных средств по договору НЭК.29691.02 по реестру за 19.05.2022. Без НДС</t>
  </si>
  <si>
    <t>ЮМАНИ ООО НКО / //Реестр//  Количество 2. Перечисление денежных средств по договору НЭК.29691.02 по реестру за 20.05.2022. Без НДС</t>
  </si>
  <si>
    <t>ЮМАНИ ООО НКО / //Реестр//  Количество 1. Перечисление денежных средств по договору НЭК.29691.02 по реестру за 21.05.2022. Без НДС</t>
  </si>
  <si>
    <t>ЮМАНИ ООО НКО / //Реестр//  Количество 39. Перечисление денежных средств по договору НЭК.29691.02 по реестру за 22.05.2022. Без НДС</t>
  </si>
  <si>
    <t>ЮМАНИ ООО НКО / //Реестр//  Количество 2. Перечисление денежных средств по договору НЭК.29691.02 по реестру за 24.05.2022. Без НДС</t>
  </si>
  <si>
    <t>ЮМАНИ ООО НКО / //Реестр//  Количество 1. Перечисление денежных средств по договору НЭК.29691.02 по реестру за 25.05.2022. Без НДС</t>
  </si>
  <si>
    <t>ЮМАНИ ООО НКО / //Реестр//  Количество 2. Перечисление денежных средств по договору НЭК.29691.02 по реестру за 30.05.2022. Без НДС</t>
  </si>
  <si>
    <t>ЮМАНИ ООО НКО / //Реестр//  Количество 2. Перечисление денежных средств по договору НЭК.29691.02 по реестру за 31.05.2022. Без НДС</t>
  </si>
  <si>
    <t>ЮМАНИ ООО НКО / //Реестр//  Количество 12. Перечисление денежных средств по договору НЭК.29691.02 по реестру за 01.06.2022. Без НДС</t>
  </si>
  <si>
    <t>ЮМАНИ ООО НКО / //Реестр//  Количество 3. Перечисление денежных средств по договору НЭК.29691.02 по реестру за 02.06.2022. Без НДС</t>
  </si>
  <si>
    <t>ЮМАНИ ООО НКО / //Реестр//  Количество 1. Перечисление денежных средств по договору НЭК.29691.02 по реестру за 03.06.2022. Без НДС</t>
  </si>
  <si>
    <t>ЮМАНИ ООО НКО / //Реестр//  Количество 1. Перечисление денежных средств по договору НЭК.29691.02 по реестру за 05.06.2022. Без НДС</t>
  </si>
  <si>
    <t>ЮМАНИ ООО НКО / //Реестр//  Количество 2. Перечисление денежных средств по договору НЭК.29691.02 по реестру за 06.06.2022. Без НДС</t>
  </si>
  <si>
    <t>ЮМАНИ ООО НКО / //Реестр//  Количество 1. Перечисление денежных средств по договору НЭК.29691.02 по реестру за 12.06.2022. Без НДС</t>
  </si>
  <si>
    <t>ЮМАНИ ООО НКО / //Реестр//  Количество 2. Перечисление денежных средств по договору НЭК.29691.02 по реестру за 15.06.2022. Без НДС</t>
  </si>
  <si>
    <t>ЮМАНИ ООО НКО / //Реестр//  Количество 1. Перечисление денежных средств по договору НЭК.29691.02 по реестру за 16.06.2022. Без НДС</t>
  </si>
  <si>
    <t>ЮМАНИ ООО НКО / //Реестр//  Количество 1. Перечисление денежных средств по договору НЭК.29691.02 по реестру за 20.06.2022. Без НДС</t>
  </si>
  <si>
    <t>ЮМАНИ ООО НКО / //Реестр//  Количество 1. Перечисление денежных средств по договору НЭК.29691.02 по реестру за 26.06.2022. Без НДС</t>
  </si>
  <si>
    <t>ЮМАНИ ООО НКО / //Реестр//  Количество 1. Перечисление денежных средств по договору НЭК.29691.02 по реестру за 27.06.2022. Без НДС</t>
  </si>
  <si>
    <t>ЮМАНИ ООО НКО / //Реестр//  Количество 1. Перечисление денежных средств по договору НЭК.29691.02 по реестру за 11.07.2022. Без НДС</t>
  </si>
  <si>
    <t>ЮМАНИ ООО НКО / //Реестр//  Количество 1. Перечисление денежных средств по договору НЭК.29691.02 по реестру за 15.07.2022. Без НДС</t>
  </si>
  <si>
    <t>ЮМАНИ ООО НКО / //Реестр//  Количество 1. Перечисление денежных средств по договору НЭК.29691.02 по реестру за 19.07.2022. Без НДС</t>
  </si>
  <si>
    <t>ЮМАНИ ООО НКО / //Реестр//  Количество 1. Перечисление денежных средств по договору НЭК.29691.02 по реестру за 23.07.2022. Без НДС</t>
  </si>
  <si>
    <t>ЮМАНИ ООО НКО / //Реестр//  Количество 2. Перечисление денежных средств по договору НЭК.29691.02 по реестру за 28.07.2022. Без НДС</t>
  </si>
  <si>
    <t>11.02.2022</t>
  </si>
  <si>
    <t>15.02.2022</t>
  </si>
  <si>
    <t>23.03.2022</t>
  </si>
  <si>
    <t>11.05.2022</t>
  </si>
  <si>
    <t>08.06.2022</t>
  </si>
  <si>
    <t>20.06.2022</t>
  </si>
  <si>
    <t>22.06.2022</t>
  </si>
  <si>
    <t>19.07.2022</t>
  </si>
  <si>
    <t>21.07.2022</t>
  </si>
  <si>
    <t>12.08.2022</t>
  </si>
  <si>
    <t>16.08.2022</t>
  </si>
  <si>
    <t>22.08.2022</t>
  </si>
  <si>
    <t>"Национальный благотворительный фонд" / Добровольные пожертвования участнику интерактивног о проекта "7715 - простой номер благотворительност и (Моб.ком. - за август-декабрь 2020,январь-декабр ь2021,январь-май2022) Префикс "Свеча".,без налога (НДС).</t>
  </si>
  <si>
    <t xml:space="preserve"> Пожертвование на уставную деятельность. НДС не облагается</t>
  </si>
  <si>
    <t xml:space="preserve">Шумейко Андрей Александрович </t>
  </si>
  <si>
    <t xml:space="preserve">Профит ООО </t>
  </si>
  <si>
    <t>МАКСИМОВ МИХАИЛ АЛЕКСАНДРОВИЧ</t>
  </si>
  <si>
    <t xml:space="preserve"> Пожертвование на уставную деятельность. </t>
  </si>
  <si>
    <t xml:space="preserve">АНДРЕЙ ВЛАДИМИРОВИЧ ЗАКУПЕНЬ </t>
  </si>
  <si>
    <t xml:space="preserve">ШОРИНА ЛЮДМИЛА АНДРЕЕВНА </t>
  </si>
  <si>
    <t>Савченко Ирина Валентиновна</t>
  </si>
  <si>
    <t xml:space="preserve">Лоха Юрий Иванович </t>
  </si>
  <si>
    <t xml:space="preserve">"Национальный благотворительный фонд" </t>
  </si>
  <si>
    <t>АСЦ-ХОЛДИНГ АО</t>
  </si>
  <si>
    <t xml:space="preserve">АВТОДОМ АО </t>
  </si>
  <si>
    <t xml:space="preserve">АСЦ-ХОЛДИНГ АО </t>
  </si>
  <si>
    <t xml:space="preserve">Краснова Дарина Борисовна </t>
  </si>
  <si>
    <t>КРОКУС АО</t>
  </si>
  <si>
    <t>01.08.2022</t>
  </si>
  <si>
    <t>02.08.2022</t>
  </si>
  <si>
    <t>04.08.2022</t>
  </si>
  <si>
    <t>05.08.2022</t>
  </si>
  <si>
    <t>08.08.2022</t>
  </si>
  <si>
    <t>10.08.2022</t>
  </si>
  <si>
    <t>19.08.2022</t>
  </si>
  <si>
    <t>ЮМАНИ ООО НКО / //Реестр//  Количество 1. Перечисление денежных средств по договору НЭК.29691.02 по реестру за 29.07.2022. Без НДС</t>
  </si>
  <si>
    <t>ЮМАНИ ООО НКО / //Реестр//  Количество 1. Перечисление денежных средств по договору НЭК.29691.02 по реестру за 01.08.2022. Без НДС</t>
  </si>
  <si>
    <t>ЮМАНИ ООО НКО / //Реестр//  Количество 1. Перечисление денежных средств по договору НЭК.29691.02 по реестру за 03.08.2022. Без НДС</t>
  </si>
  <si>
    <t>ЮМАНИ ООО НКО / //Реестр//  Количество 1. Перечисление денежных средств по договору НЭК.29691.02 по реестру за 04.08.2022. Без НДС</t>
  </si>
  <si>
    <t>ЮМАНИ ООО НКО / //Реестр//  Количество 1. Перечисление денежных средств по договору НЭК.29691.02 по реестру за 07.08.2022. Без НДС</t>
  </si>
  <si>
    <t>ЮМАНИ ООО НКО / //Реестр//  Количество 2. Перечисление денежных средств по договору НЭК.29691.02 по реестру за 05.08.2022. Без НДС</t>
  </si>
  <si>
    <t>ЮМАНИ ООО НКО / //Реестр//  Количество 2. Перечисление денежных средств по договору НЭК.29691.02 по реестру за 06.08.2022. Без НДС</t>
  </si>
  <si>
    <t>ЮМАНИ ООО НКО / //Реестр//  Количество 1. Перечисление денежных средств по договору НЭК.29691.02 по реестру за 09.08.2022. Без НДС</t>
  </si>
  <si>
    <t>ЮМАНИ ООО НКО / //Реестр//  Количество 1. Перечисление денежных средств по договору НЭК.29691.02 по реестру за 11.08.2022. Без НДС</t>
  </si>
  <si>
    <t>ЮМАНИ ООО НКО / //Реестр//  Количество 1. Перечисление денежных средств по договору НЭК.29691.02 по реестру за 18.08.2022. Без НДС</t>
  </si>
  <si>
    <t>ЮМАНИ ООО НКО / //Реестр//  Количество 1. Перечисление денежных средств по договору НЭК.29691.02 по реестру за 21.08.2022. Без НДС</t>
  </si>
  <si>
    <t>ЮМАНИ ООО НКО / //Реестр//  Количество 1. Перечисление денежных средств по договору НЭК.29691.02 по реестру за 19.08.2022. Без НДС</t>
  </si>
  <si>
    <t>16.01.2022</t>
  </si>
  <si>
    <t>17.01.2022</t>
  </si>
  <si>
    <t>10.02.2022</t>
  </si>
  <si>
    <t>14.03.2022</t>
  </si>
  <si>
    <t>17.03.2022</t>
  </si>
  <si>
    <t>18.03.2022</t>
  </si>
  <si>
    <t>21.03.2022</t>
  </si>
  <si>
    <t>25.03.2022</t>
  </si>
  <si>
    <t>29.03.2022</t>
  </si>
  <si>
    <t>30.03.2022</t>
  </si>
  <si>
    <t>07.04.2022</t>
  </si>
  <si>
    <t>16.04.2022</t>
  </si>
  <si>
    <t>18.04.2022</t>
  </si>
  <si>
    <t>20.04.2022</t>
  </si>
  <si>
    <t>21.04.2022</t>
  </si>
  <si>
    <t>06.05.2022</t>
  </si>
  <si>
    <t>18.05.2022</t>
  </si>
  <si>
    <t>22.05.2022</t>
  </si>
  <si>
    <t>24.05.2022</t>
  </si>
  <si>
    <t>27.05.2022</t>
  </si>
  <si>
    <t>30.05.2022</t>
  </si>
  <si>
    <t>23.06.2022</t>
  </si>
  <si>
    <t>29.06.2022</t>
  </si>
  <si>
    <t>01.07.2022</t>
  </si>
  <si>
    <t>06.07.2022</t>
  </si>
  <si>
    <t>07.07.2022</t>
  </si>
  <si>
    <t>13.07.2022</t>
  </si>
  <si>
    <t>14.07.2022</t>
  </si>
  <si>
    <t>22.07.2022</t>
  </si>
  <si>
    <t>26.07.2022</t>
  </si>
  <si>
    <t>28.07.2022</t>
  </si>
  <si>
    <t>09.08.2022</t>
  </si>
  <si>
    <t>17.08.2022</t>
  </si>
  <si>
    <t>18.08.2022</t>
  </si>
  <si>
    <t>23.08.2022</t>
  </si>
  <si>
    <t>24.08.2022</t>
  </si>
  <si>
    <t>Коростинский Александр Александрович / Пожертвование.НДС не обл.</t>
  </si>
  <si>
    <t xml:space="preserve">ЛОГИСТИК-ЦЕНТР ООО </t>
  </si>
  <si>
    <t xml:space="preserve">ВОДСТРОЙПРОЕКТ ООО </t>
  </si>
  <si>
    <t xml:space="preserve">Фокин Андрей Николаевич </t>
  </si>
  <si>
    <t xml:space="preserve">СМАРТ ДЕВЕЛОПМЕНТ ООО </t>
  </si>
  <si>
    <t>Антонова Ульяна Викторовна</t>
  </si>
  <si>
    <t>Фокин Андрей Николаевич</t>
  </si>
  <si>
    <t>НАПРАВЛЕНИЕ ООО</t>
  </si>
  <si>
    <t xml:space="preserve">Михайлин Дмитрий Владимирович </t>
  </si>
  <si>
    <t xml:space="preserve">НАПРАВЛЕНИЕ ООО </t>
  </si>
  <si>
    <t xml:space="preserve">ООО "ИСК "ГРИНВИЧ" </t>
  </si>
  <si>
    <t xml:space="preserve">Бадретдинов Ренат Рафаилович </t>
  </si>
  <si>
    <t xml:space="preserve">МОСОБЛСТРОЙЦНИЛ ГБУ МО </t>
  </si>
  <si>
    <t xml:space="preserve">Грибова Екатерина Сергеевна </t>
  </si>
  <si>
    <t xml:space="preserve">АДВА ООО </t>
  </si>
  <si>
    <t xml:space="preserve">ШТУРМАН ПЛЮС ООО </t>
  </si>
  <si>
    <t xml:space="preserve">ГЛОБАЛ СТРОЙ ИНЖЕНЕРИНГ ООО </t>
  </si>
  <si>
    <t xml:space="preserve">ПЕРСПЕКТИВА - ИНЖИНИРИНГ ООО </t>
  </si>
  <si>
    <t>ООО ИНДУСТРИАЛЬНЫЙ ПАРК "ОРИЕНТИР"</t>
  </si>
  <si>
    <t xml:space="preserve">СМС ООО </t>
  </si>
  <si>
    <t xml:space="preserve">ПЛЕЯДА ООО </t>
  </si>
  <si>
    <t xml:space="preserve">ЛОГОПАРК МЕНЕДЖМЕНТ ООО </t>
  </si>
  <si>
    <t xml:space="preserve">СПЕЦИАЛИЗИРОВАННЫЙ ЗАСТРОЙЩИК ПРОСТОРНАЯ ДОЛИНА ООО </t>
  </si>
  <si>
    <t xml:space="preserve">ССТ ООО </t>
  </si>
  <si>
    <t>МЕДЦЕНТР ПАРАЦЕЛЬС ООО</t>
  </si>
  <si>
    <t>СПЕЦИАЛИЗИРОВАННЫЙ ЗАСТРОЙЩИК ОСЕННИЙ КВАРТАЛ ООО</t>
  </si>
  <si>
    <t>Операции по эквайрингу</t>
  </si>
  <si>
    <t xml:space="preserve">Операции по эквайрингу </t>
  </si>
  <si>
    <t xml:space="preserve">Евсеева Екатерина Владимировна </t>
  </si>
  <si>
    <t xml:space="preserve">МБ-СТРОЙ ООО </t>
  </si>
  <si>
    <t>эквайринг</t>
  </si>
  <si>
    <t>в т.ч. Эквайринг</t>
  </si>
  <si>
    <t>Итого за  2022 год</t>
  </si>
  <si>
    <t>25.08.2022</t>
  </si>
  <si>
    <t>26.08.2022</t>
  </si>
  <si>
    <t>29.08.2022</t>
  </si>
  <si>
    <t>30.08.2022</t>
  </si>
  <si>
    <t>31.08.2022</t>
  </si>
  <si>
    <t>01.09.2022</t>
  </si>
  <si>
    <t>02.09.2022</t>
  </si>
  <si>
    <t>05.09.2022</t>
  </si>
  <si>
    <t>09.09.2022</t>
  </si>
  <si>
    <t>12.09.2022</t>
  </si>
  <si>
    <t>19.09.2022</t>
  </si>
  <si>
    <t>22.09.2022</t>
  </si>
  <si>
    <t>23.09.2022</t>
  </si>
  <si>
    <t>26.09.2022</t>
  </si>
  <si>
    <t>27.09.2022</t>
  </si>
  <si>
    <t>30.09.2022</t>
  </si>
  <si>
    <t>05.10.2022</t>
  </si>
  <si>
    <t>06.10.2022</t>
  </si>
  <si>
    <t>07.10.2022</t>
  </si>
  <si>
    <t>10.10.2022</t>
  </si>
  <si>
    <t>17.10.2022</t>
  </si>
  <si>
    <t>27.10.2022</t>
  </si>
  <si>
    <t>09.11.2022</t>
  </si>
  <si>
    <t>10.11.2022</t>
  </si>
  <si>
    <t>14.11.2022</t>
  </si>
  <si>
    <t>21.11.2022</t>
  </si>
  <si>
    <t>22.11.2022</t>
  </si>
  <si>
    <t>23.11.2022</t>
  </si>
  <si>
    <t>25.11.2022</t>
  </si>
  <si>
    <t>28.11.2022</t>
  </si>
  <si>
    <t>01.12.2022</t>
  </si>
  <si>
    <t>02.12.2022</t>
  </si>
  <si>
    <t>05.12.2022</t>
  </si>
  <si>
    <t>06.12.2022</t>
  </si>
  <si>
    <t>07.12.2022</t>
  </si>
  <si>
    <t>09.12.2022</t>
  </si>
  <si>
    <t>12.12.2022</t>
  </si>
  <si>
    <t>13.12.2022</t>
  </si>
  <si>
    <t>14.12.2022</t>
  </si>
  <si>
    <t>15.12.2022</t>
  </si>
  <si>
    <t>ЮМАНИ ООО НКО / //Реестр//  Количество 1. Перечисление денежных средств по договору НЭК.29691.02 по реестру за 24.08.2022. Без НДС</t>
  </si>
  <si>
    <t>ЮМАНИ ООО НКО / //Реестр//  Количество 1. Перечисление денежных средств по договору НЭК.29691.02 по реестру за 25.08.2022. Без НДС</t>
  </si>
  <si>
    <t>ЮМАНИ ООО НКО / //Реестр//  Количество 1. Перечисление денежных средств по договору НЭК.29691.02 по реестру за 27.08.2022. Без НДС</t>
  </si>
  <si>
    <t>ЮМАНИ ООО НКО / //Реестр//  Количество 1. Перечисление денежных средств по договору НЭК.29691.02 по реестру за 29.08.2022. Без НДС</t>
  </si>
  <si>
    <t>ЮМАНИ ООО НКО / //Реестр//  Количество 1. Перечисление денежных средств по договору НЭК.29691.02 по реестру за 30.08.2022. Без НДС</t>
  </si>
  <si>
    <t>ЮМАНИ ООО НКО / //Реестр//  Количество 2. Перечисление денежных средств по договору НЭК.29691.02 по реестру за 31.08.2022. Без НДС</t>
  </si>
  <si>
    <t>ЮМАНИ ООО НКО / //Реестр//  Количество 3. Перечисление денежных средств по договору НЭК.29691.02 по реестру за 01.09.2022. Без НДС</t>
  </si>
  <si>
    <t>ЮМАНИ ООО НКО / //Реестр//  Количество 2. Перечисление денежных средств по договору НЭК.29691.02 по реестру за 03.09.2022. Без НДС</t>
  </si>
  <si>
    <t>ЮМАНИ ООО НКО / //Реестр//  Количество 1. Перечисление денежных средств по договору НЭК.29691.02 по реестру за 02.09.2022. Без НДС</t>
  </si>
  <si>
    <t>ЮМАНИ ООО НКО / //Реестр//  Количество 1. Перечисление денежных средств по договору НЭК.29691.02 по реестру за 08.09.2022. Без НДС</t>
  </si>
  <si>
    <t>ЮМАНИ ООО НКО / //Реестр//  Количество 1. Перечисление денежных средств по договору НЭК.29691.02 по реестру за 09.09.2022. Без НДС</t>
  </si>
  <si>
    <t>ЮМАНИ ООО НКО / //Реестр//  Количество 2. Перечисление денежных средств по договору НЭК.29691.02 по реестру за 17.09.2022. Без НДС</t>
  </si>
  <si>
    <t>ЮМАНИ ООО НКО / //Реестр//  Количество 1. Перечисление денежных средств по договору НЭК.29691.02 по реестру за 21.09.2022. Без НДС</t>
  </si>
  <si>
    <t>ЮМАНИ ООО НКО / //Реестр//  Количество 1. Перечисление денежных средств по договору НЭК.29691.02 по реестру за 22.09.2022. Без НДС</t>
  </si>
  <si>
    <t>ЮМАНИ ООО НКО / //Реестр//  Количество 2. Перечисление денежных средств по договору НЭК.29691.02 по реестру за 23.09.2022. Без НДС</t>
  </si>
  <si>
    <t>ЮМАНИ ООО НКО / //Реестр//  Количество 2. Перечисление денежных средств по договору НЭК.29691.02 по реестру за 24.09.2022. Без НДС</t>
  </si>
  <si>
    <t>ЮМАНИ ООО НКО / //Реестр//  Количество 1. Перечисление денежных средств по договору НЭК.29691.02 по реестру за 26.09.2022. Без НДС</t>
  </si>
  <si>
    <t>ЮМАНИ ООО НКО / //Реестр//  Количество 1. Перечисление денежных средств по договору НЭК.29691.02 по реестру за 29.09.2022. Без НДС</t>
  </si>
  <si>
    <t>ЮМАНИ ООО НКО / //Реестр//  Количество 1. Перечисление денежных средств по договору НЭК.29691.02 по реестру за 04.10.2022. Без НДС</t>
  </si>
  <si>
    <t>ЮМАНИ ООО НКО / //Реестр//  Количество 1. Перечисление денежных средств по договору НЭК.29691.02 по реестру за 05.10.2022. Без НДС</t>
  </si>
  <si>
    <t>ЮМАНИ ООО НКО / //Реестр//  Количество 2. Перечисление денежных средств по договору НЭК.29691.02 по реестру за 06.10.2022. Без НДС</t>
  </si>
  <si>
    <t>ЮМАНИ ООО НКО / //Реестр//  Количество 1. Перечисление денежных средств по договору НЭК.29691.02 по реестру за 07.10.2022. Без НДС</t>
  </si>
  <si>
    <t>ЮМАНИ ООО НКО / //Реестр//  Количество 1. Перечисление денежных средств по договору НЭК.29691.02 по реестру за 14.10.2022. Без НДС</t>
  </si>
  <si>
    <t>ЮМАНИ ООО НКО / //Реестр//  Количество 1. Перечисление денежных средств по договору НЭК.29691.02 по реестру за 26.10.2022. Без НДС</t>
  </si>
  <si>
    <t>ЮМАНИ ООО НКО / //Реестр//  Количество 1. Перечисление денежных средств по договору НЭК.29691.02 по реестру за 08.11.2022. Без НДС</t>
  </si>
  <si>
    <t>ЮМАНИ ООО НКО / //Реестр//  Количество 2. Перечисление денежных средств по договору НЭК.29691.02 по реестру за 09.11.2022. Без НДС</t>
  </si>
  <si>
    <t>ЮМАНИ ООО НКО / //Реестр//  Количество 1. Перечисление денежных средств по договору НЭК.29691.02 по реестру за 13.11.2022. Без НДС</t>
  </si>
  <si>
    <t>ЮМАНИ ООО НКО / //Реестр//  Количество 1. Перечисление денежных средств по договору НЭК.29691.02 по реестру за 12.11.2022. Без НДС</t>
  </si>
  <si>
    <t>ЮМАНИ ООО НКО / //Реестр//  Количество 1. Перечисление денежных средств по договору НЭК.29691.02 по реестру за 19.11.2022. Без НДС</t>
  </si>
  <si>
    <t>ЮМАНИ ООО НКО / //Реестр//  Количество 1. Перечисление денежных средств по договору НЭК.29691.02 по реестру за 21.11.2022. Без НДС</t>
  </si>
  <si>
    <t>ЮМАНИ ООО НКО / //Реестр//  Количество 1. Перечисление денежных средств по договору НЭК.29691.02 по реестру за 22.11.2022. Без НДС</t>
  </si>
  <si>
    <t>ЮМАНИ ООО НКО / //Реестр//  Количество 3. Перечисление денежных средств по договору НЭК.29691.02 по реестру за 24.11.2022. Без НДС</t>
  </si>
  <si>
    <t>ЮМАНИ ООО НКО / //Реестр//  Количество 2. Перечисление денежных средств по договору НЭК.29691.02 по реестру за 25.11.2022. Без НДС</t>
  </si>
  <si>
    <t>ЮМАНИ ООО НКО / //Реестр//  Количество 1. Перечисление денежных средств по договору НЭК.29691.02 по реестру за 30.11.2022. Без НДС</t>
  </si>
  <si>
    <t>ЮМАНИ ООО НКО / //Реестр//  Количество 2. Перечисление денежных средств по договору НЭК.29691.02 по реестру за 01.12.2022. Без НДС</t>
  </si>
  <si>
    <t>ЮМАНИ ООО НКО / //Реестр//  Количество 1. Перечисление денежных средств по договору НЭК.29691.02 по реестру за 04.12.2022. Без НДС</t>
  </si>
  <si>
    <t>ЮМАНИ ООО НКО / //Реестр//  Количество 3. Перечисление денежных средств по договору НЭК.29691.02 по реестру за 02.12.2022. Без НДС</t>
  </si>
  <si>
    <t>ЮМАНИ ООО НКО / //Реестр//  Количество 5. Перечисление денежных средств по договору НЭК.29691.02 по реестру за 05.12.2022. Без НДС</t>
  </si>
  <si>
    <t>ЮМАНИ ООО НКО / //Реестр//  Количество 1. Перечисление денежных средств по договору НЭК.29691.02 по реестру за 06.12.2022. Без НДС</t>
  </si>
  <si>
    <t>ЮМАНИ ООО НКО / //Реестр//  Количество 2. Перечисление денежных средств по договору НЭК.29691.02 по реестру за 08.12.2022. Без НДС</t>
  </si>
  <si>
    <t>ЮМАНИ ООО НКО / //Реестр//  Количество 1. Перечисление денежных средств по договору НЭК.29691.02 по реестру за 09.12.2022. Без НДС</t>
  </si>
  <si>
    <t>ЮМАНИ ООО НКО / //Реестр//  Количество 1. Перечисление денежных средств по договору НЭК.29691.02 по реестру за 10.12.2022. Без НДС</t>
  </si>
  <si>
    <t>ЮМАНИ ООО НКО / //Реестр//  Количество 3. Перечисление денежных средств по договору НЭК.29691.02 по реестру за 11.12.2022. Без НДС</t>
  </si>
  <si>
    <t>ЮМАНИ ООО НКО / //Реестр//  Количество 2. Перечисление денежных средств по договору НЭК.29691.02 по реестру за 12.12.2022. Без НДС</t>
  </si>
  <si>
    <t>ЮМАНИ ООО НКО / //Реестр//  Количество 2. Перечисление денежных средств по договору НЭК.29691.02 по реестру за 13.12.2022. Без НДС</t>
  </si>
  <si>
    <t>ЮМАНИ ООО НКО / //Реестр//  Количество 1. Перечисление денежных средств по договору НЭК.29691.02 по реестру за 14.12.2022. Без НДС</t>
  </si>
  <si>
    <t>итого</t>
  </si>
  <si>
    <t>ООО Компания Бридж тур</t>
  </si>
  <si>
    <t>ООО ЭВОЛЮТИФ</t>
  </si>
  <si>
    <t>Линченко Богдан Игоревич</t>
  </si>
  <si>
    <t xml:space="preserve">Мэйджор Карго Сервис ОООО </t>
  </si>
  <si>
    <t>РУБИКОНСТРОЙ ООО</t>
  </si>
  <si>
    <t>ИНОКАСТА ООО</t>
  </si>
  <si>
    <t>ФОРВАРДСТРОЙ ООО</t>
  </si>
  <si>
    <t>19.12.2022</t>
  </si>
  <si>
    <t>20.12.2022</t>
  </si>
  <si>
    <t>21.12.2022</t>
  </si>
  <si>
    <t>ЮМАНИ ООО НКО / //Реестр//  Количество 1. Перечисление денежных средств по договору НЭК.29691.02 по реестру за 18.12.2022. Без НДС</t>
  </si>
  <si>
    <t>ЮМАНИ ООО НКО / //Реестр//  Количество 1. Перечисление денежных средств по договору НЭК.29691.02 по реестру за 16.12.2022. Без НДС</t>
  </si>
  <si>
    <t>ЮМАНИ ООО НКО / //Реестр//  Количество 1. Перечисление денежных средств по договору НЭК.29691.02 по реестру за 17.12.2022. Без НДС</t>
  </si>
  <si>
    <t>ЮМАНИ ООО НКО / //Реестр//  Количество 2. Перечисление денежных средств по договору НЭК.29691.02 по реестру за 19.12.2022. Без НДС</t>
  </si>
  <si>
    <t>ЮМАНИ ООО НКО / //Реестр//  Количество 2. Перечисление денежных средств по договору НЭК.29691.02 по реестру за 20.12.2022. Без НДС</t>
  </si>
  <si>
    <t>ЧОУ ДПО Центр Диалог</t>
  </si>
  <si>
    <t>МНК ГРУПП ЗАО</t>
  </si>
  <si>
    <t>22.12.2022</t>
  </si>
  <si>
    <t>23.12.2022</t>
  </si>
  <si>
    <t>26.12.2022</t>
  </si>
  <si>
    <t>27.12.2022</t>
  </si>
  <si>
    <t>28.12.2022</t>
  </si>
  <si>
    <t>29.12.2022</t>
  </si>
  <si>
    <t>ЮМАНИ ООО НКО / //Реестр//  Количество 1. Перечисление денежных средств по договору НЭК.29691.02 по реестру за 21.12.2022. Без НДС</t>
  </si>
  <si>
    <t>ЮМАНИ ООО НКО / //Реестр//  Количество 1. Перечисление денежных средств по договору НЭК.29691.02 по реестру за 22.12.2022. Без НДС</t>
  </si>
  <si>
    <t>ЮМАНИ ООО НКО / //Реестр//  Количество 1. Перечисление денежных средств по договору НЭК.29691.02 по реестру за 24.12.2022. Без НДС</t>
  </si>
  <si>
    <t>ЮМАНИ ООО НКО / //Реестр//  Количество 2. Перечисление денежных средств по договору НЭК.29691.02 по реестру за 25.12.2022. Без НДС</t>
  </si>
  <si>
    <t>ЮМАНИ ООО НКО / //Реестр//  Количество 4. Перечисление денежных средств по договору НЭК.29691.02 по реестру за 23.12.2022. Без НДС</t>
  </si>
  <si>
    <t>ЮМАНИ ООО НКО / //Реестр//  Количество 3. Перечисление денежных средств по договору НЭК.29691.02 по реестру за 26.12.2022. Без НДС</t>
  </si>
  <si>
    <t>ЮМАНИ ООО НКО / //Реестр//  Количество 2. Перечисление денежных средств по договору НЭК.29691.02 по реестру за 27.12.2022. Без НДС</t>
  </si>
  <si>
    <t>ЮМАНИ ООО НКО / //Реестр//  Количество 4. Перечисление денежных средств по договору НЭК.29691.02 по реестру за 28.12.2022. Без НДС</t>
  </si>
  <si>
    <t>ООО РРПА</t>
  </si>
  <si>
    <t>Пожертвования за 2022 г.</t>
  </si>
  <si>
    <t>ООО "УК "КФ"</t>
  </si>
  <si>
    <t>ООО "АРТСКИН"</t>
  </si>
  <si>
    <t>ООО "Витрум"</t>
  </si>
  <si>
    <t xml:space="preserve">"НАПРАВЛЕНИЕ" ООО </t>
  </si>
  <si>
    <t>Добровольные пожертвования участнику интерактивного проекта "7715 - простой номер благотворительности (Моб.ком. - за август-декабрь 2020, январь-декабрь 2021, январь-май 2022) Префикс "Свеча".Без налога (НДС).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</si>
</sst>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9" fillId="0" borderId="0"/>
  </cellStyleXfs>
  <cellXfs count="88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>
      <alignment horizontal="center" vertical="center"/>
    </xf>
    <xf numFmtId="165" fontId="3" fillId="2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14" fontId="3" fillId="2" borderId="3" xfId="0" applyNumberFormat="1" applyFont="1" applyFill="1" applyBorder="1" applyAlignment="1">
      <alignment horizontal="center" vertical="center"/>
    </xf>
    <xf numFmtId="165" fontId="3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0" xfId="0" applyFont="1"/>
    <xf numFmtId="4" fontId="5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3" xfId="0" applyBorder="1"/>
    <xf numFmtId="14" fontId="4" fillId="0" borderId="0" xfId="0" applyNumberFormat="1" applyFont="1"/>
    <xf numFmtId="0" fontId="6" fillId="0" borderId="3" xfId="0" applyFont="1" applyBorder="1"/>
    <xf numFmtId="2" fontId="6" fillId="0" borderId="3" xfId="0" applyNumberFormat="1" applyFont="1" applyBorder="1"/>
    <xf numFmtId="4" fontId="6" fillId="0" borderId="3" xfId="0" applyNumberFormat="1" applyFont="1" applyBorder="1"/>
    <xf numFmtId="166" fontId="8" fillId="0" borderId="5" xfId="0" applyNumberFormat="1" applyFont="1" applyFill="1" applyBorder="1" applyAlignment="1">
      <alignment horizontal="right" vertical="center" wrapText="1" shrinkToFit="1"/>
    </xf>
    <xf numFmtId="0" fontId="0" fillId="0" borderId="3" xfId="0" applyBorder="1" applyAlignment="1">
      <alignment wrapText="1"/>
    </xf>
    <xf numFmtId="0" fontId="7" fillId="3" borderId="3" xfId="0" applyFont="1" applyFill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165" fontId="3" fillId="2" borderId="9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65" fontId="10" fillId="2" borderId="2" xfId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3" xfId="0" applyFont="1" applyBorder="1"/>
    <xf numFmtId="0" fontId="12" fillId="0" borderId="0" xfId="0" applyFont="1"/>
    <xf numFmtId="14" fontId="12" fillId="0" borderId="0" xfId="0" applyNumberFormat="1" applyFont="1"/>
    <xf numFmtId="0" fontId="11" fillId="0" borderId="0" xfId="0" applyFont="1" applyAlignment="1">
      <alignment wrapText="1"/>
    </xf>
    <xf numFmtId="4" fontId="2" fillId="0" borderId="7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4" fontId="9" fillId="0" borderId="3" xfId="2" applyNumberFormat="1" applyFont="1" applyBorder="1" applyAlignment="1">
      <alignment horizontal="right" vertical="top"/>
    </xf>
    <xf numFmtId="2" fontId="9" fillId="0" borderId="3" xfId="2" applyNumberFormat="1" applyFont="1" applyBorder="1" applyAlignment="1">
      <alignment horizontal="right" vertical="top"/>
    </xf>
    <xf numFmtId="0" fontId="9" fillId="0" borderId="3" xfId="2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/>
    </xf>
    <xf numFmtId="14" fontId="2" fillId="0" borderId="3" xfId="0" applyNumberFormat="1" applyFont="1" applyBorder="1" applyAlignment="1">
      <alignment horizontal="left" vertical="top" wrapText="1"/>
    </xf>
    <xf numFmtId="0" fontId="0" fillId="4" borderId="3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0" xfId="0" applyFont="1" applyFill="1"/>
    <xf numFmtId="0" fontId="2" fillId="4" borderId="3" xfId="0" applyFont="1" applyFill="1" applyBorder="1"/>
    <xf numFmtId="165" fontId="2" fillId="4" borderId="3" xfId="1" applyFont="1" applyFill="1" applyBorder="1"/>
    <xf numFmtId="165" fontId="0" fillId="4" borderId="3" xfId="1" applyFont="1" applyFill="1" applyBorder="1"/>
    <xf numFmtId="165" fontId="0" fillId="4" borderId="3" xfId="0" applyNumberFormat="1" applyFont="1" applyFill="1" applyBorder="1"/>
    <xf numFmtId="164" fontId="0" fillId="4" borderId="3" xfId="0" applyNumberFormat="1" applyFont="1" applyFill="1" applyBorder="1"/>
    <xf numFmtId="0" fontId="6" fillId="4" borderId="3" xfId="0" applyFont="1" applyFill="1" applyBorder="1"/>
    <xf numFmtId="165" fontId="13" fillId="4" borderId="3" xfId="0" applyNumberFormat="1" applyFont="1" applyFill="1" applyBorder="1"/>
    <xf numFmtId="0" fontId="0" fillId="0" borderId="0" xfId="0" applyFont="1"/>
    <xf numFmtId="14" fontId="9" fillId="0" borderId="3" xfId="3" applyNumberFormat="1" applyFont="1" applyBorder="1" applyAlignment="1">
      <alignment horizontal="left" vertical="top" wrapText="1"/>
    </xf>
    <xf numFmtId="4" fontId="11" fillId="0" borderId="0" xfId="0" applyNumberFormat="1" applyFont="1"/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/>
    </xf>
    <xf numFmtId="0" fontId="9" fillId="0" borderId="0" xfId="3" applyNumberFormat="1" applyFont="1" applyBorder="1" applyAlignment="1">
      <alignment vertical="top" wrapText="1"/>
    </xf>
    <xf numFmtId="14" fontId="2" fillId="0" borderId="6" xfId="0" applyNumberFormat="1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 wrapText="1"/>
    </xf>
    <xf numFmtId="2" fontId="11" fillId="0" borderId="0" xfId="0" applyNumberFormat="1" applyFont="1"/>
    <xf numFmtId="9" fontId="0" fillId="0" borderId="3" xfId="0" applyNumberFormat="1" applyFont="1" applyBorder="1"/>
    <xf numFmtId="0" fontId="0" fillId="0" borderId="6" xfId="0" applyBorder="1" applyAlignment="1">
      <alignment horizontal="left" vertical="top" wrapText="1"/>
    </xf>
    <xf numFmtId="4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0" fillId="0" borderId="7" xfId="0" applyNumberFormat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6" xfId="0" applyNumberFormat="1" applyBorder="1" applyAlignment="1">
      <alignment horizontal="right" vertical="top"/>
    </xf>
    <xf numFmtId="165" fontId="6" fillId="0" borderId="3" xfId="1" applyFont="1" applyBorder="1" applyAlignment="1"/>
    <xf numFmtId="0" fontId="11" fillId="0" borderId="0" xfId="0" applyFont="1" applyBorder="1"/>
    <xf numFmtId="0" fontId="0" fillId="0" borderId="14" xfId="0" applyBorder="1" applyAlignment="1">
      <alignment vertical="top" wrapText="1"/>
    </xf>
    <xf numFmtId="165" fontId="14" fillId="0" borderId="3" xfId="1" applyFont="1" applyBorder="1"/>
    <xf numFmtId="14" fontId="0" fillId="0" borderId="6" xfId="0" applyNumberForma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0" fillId="0" borderId="3" xfId="1" applyFont="1" applyBorder="1"/>
    <xf numFmtId="0" fontId="0" fillId="0" borderId="15" xfId="0" applyBorder="1" applyAlignment="1">
      <alignment vertical="top" wrapText="1"/>
    </xf>
    <xf numFmtId="0" fontId="0" fillId="0" borderId="0" xfId="0" applyAlignment="1"/>
  </cellXfs>
  <cellStyles count="4">
    <cellStyle name="Обычный" xfId="0" builtinId="0"/>
    <cellStyle name="Обычный_АТБ" xfId="3"/>
    <cellStyle name="Обычный_Яндекс-деньги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105" workbookViewId="0">
      <selection activeCell="C165" sqref="C165"/>
    </sheetView>
  </sheetViews>
  <sheetFormatPr defaultColWidth="9.140625" defaultRowHeight="11.25" x14ac:dyDescent="0.2"/>
  <cols>
    <col min="1" max="1" width="14" style="28" customWidth="1"/>
    <col min="2" max="2" width="21.42578125" style="28" customWidth="1"/>
    <col min="3" max="3" width="31.7109375" style="28" customWidth="1"/>
    <col min="4" max="4" width="38.42578125" style="32" bestFit="1" customWidth="1"/>
    <col min="5" max="5" width="18.28515625" style="28" hidden="1" customWidth="1"/>
    <col min="6" max="6" width="9.140625" style="28" hidden="1" customWidth="1"/>
    <col min="7" max="7" width="14.42578125" style="28" hidden="1" customWidth="1"/>
    <col min="8" max="8" width="16.85546875" style="28" hidden="1" customWidth="1"/>
    <col min="9" max="11" width="9.140625" style="28" hidden="1" customWidth="1"/>
    <col min="12" max="16384" width="9.140625" style="28"/>
  </cols>
  <sheetData>
    <row r="1" spans="1:8" x14ac:dyDescent="0.2">
      <c r="A1" s="25" t="s">
        <v>0</v>
      </c>
      <c r="B1" s="26" t="s">
        <v>1</v>
      </c>
      <c r="C1" s="27" t="s">
        <v>2</v>
      </c>
      <c r="D1" s="27" t="s">
        <v>3</v>
      </c>
    </row>
    <row r="2" spans="1:8" s="30" customFormat="1" ht="33.75" x14ac:dyDescent="0.2">
      <c r="A2" s="41" t="s">
        <v>50</v>
      </c>
      <c r="B2" s="40">
        <v>291.60000000000002</v>
      </c>
      <c r="C2" s="29" t="s">
        <v>5</v>
      </c>
      <c r="D2" s="41" t="s">
        <v>127</v>
      </c>
      <c r="H2" s="31"/>
    </row>
    <row r="3" spans="1:8" s="30" customFormat="1" ht="33.75" x14ac:dyDescent="0.2">
      <c r="A3" s="41" t="s">
        <v>50</v>
      </c>
      <c r="B3" s="40">
        <v>972</v>
      </c>
      <c r="C3" s="29" t="s">
        <v>5</v>
      </c>
      <c r="D3" s="41" t="s">
        <v>128</v>
      </c>
      <c r="H3" s="31"/>
    </row>
    <row r="4" spans="1:8" s="30" customFormat="1" ht="33.75" x14ac:dyDescent="0.2">
      <c r="A4" s="41" t="s">
        <v>51</v>
      </c>
      <c r="B4" s="40">
        <v>972</v>
      </c>
      <c r="C4" s="29" t="s">
        <v>5</v>
      </c>
      <c r="D4" s="41" t="s">
        <v>129</v>
      </c>
      <c r="H4" s="31"/>
    </row>
    <row r="5" spans="1:8" s="30" customFormat="1" ht="33.75" x14ac:dyDescent="0.2">
      <c r="A5" s="41" t="s">
        <v>51</v>
      </c>
      <c r="B5" s="39">
        <v>1944</v>
      </c>
      <c r="C5" s="29" t="s">
        <v>5</v>
      </c>
      <c r="D5" s="41" t="s">
        <v>130</v>
      </c>
      <c r="H5" s="31"/>
    </row>
    <row r="6" spans="1:8" s="30" customFormat="1" ht="33.75" x14ac:dyDescent="0.2">
      <c r="A6" s="41" t="s">
        <v>51</v>
      </c>
      <c r="B6" s="39">
        <v>99630</v>
      </c>
      <c r="C6" s="29" t="s">
        <v>5</v>
      </c>
      <c r="D6" s="41" t="s">
        <v>131</v>
      </c>
      <c r="H6" s="31"/>
    </row>
    <row r="7" spans="1:8" s="30" customFormat="1" ht="33.75" x14ac:dyDescent="0.2">
      <c r="A7" s="41" t="s">
        <v>52</v>
      </c>
      <c r="B7" s="39">
        <v>1458</v>
      </c>
      <c r="C7" s="29" t="s">
        <v>5</v>
      </c>
      <c r="D7" s="41" t="s">
        <v>132</v>
      </c>
      <c r="H7" s="31"/>
    </row>
    <row r="8" spans="1:8" s="30" customFormat="1" ht="33.75" x14ac:dyDescent="0.2">
      <c r="A8" s="41" t="s">
        <v>53</v>
      </c>
      <c r="B8" s="40">
        <v>194.4</v>
      </c>
      <c r="C8" s="29" t="s">
        <v>5</v>
      </c>
      <c r="D8" s="41" t="s">
        <v>133</v>
      </c>
      <c r="H8" s="31"/>
    </row>
    <row r="9" spans="1:8" s="30" customFormat="1" ht="33.75" x14ac:dyDescent="0.2">
      <c r="A9" s="41" t="s">
        <v>54</v>
      </c>
      <c r="B9" s="40">
        <v>680.4</v>
      </c>
      <c r="C9" s="29" t="s">
        <v>5</v>
      </c>
      <c r="D9" s="41" t="s">
        <v>134</v>
      </c>
      <c r="H9" s="31"/>
    </row>
    <row r="10" spans="1:8" s="30" customFormat="1" ht="33.75" x14ac:dyDescent="0.2">
      <c r="A10" s="41" t="s">
        <v>55</v>
      </c>
      <c r="B10" s="39">
        <v>2916</v>
      </c>
      <c r="C10" s="29" t="s">
        <v>5</v>
      </c>
      <c r="D10" s="41" t="s">
        <v>135</v>
      </c>
      <c r="H10" s="31"/>
    </row>
    <row r="11" spans="1:8" s="30" customFormat="1" ht="33.75" x14ac:dyDescent="0.2">
      <c r="A11" s="41" t="s">
        <v>56</v>
      </c>
      <c r="B11" s="40">
        <v>486</v>
      </c>
      <c r="C11" s="29" t="s">
        <v>5</v>
      </c>
      <c r="D11" s="41" t="s">
        <v>136</v>
      </c>
      <c r="H11" s="31"/>
    </row>
    <row r="12" spans="1:8" s="30" customFormat="1" ht="33.75" x14ac:dyDescent="0.2">
      <c r="A12" s="41" t="s">
        <v>57</v>
      </c>
      <c r="B12" s="39">
        <v>5151.6000000000004</v>
      </c>
      <c r="C12" s="29" t="s">
        <v>5</v>
      </c>
      <c r="D12" s="41" t="s">
        <v>137</v>
      </c>
      <c r="H12" s="31"/>
    </row>
    <row r="13" spans="1:8" s="30" customFormat="1" ht="33.75" x14ac:dyDescent="0.2">
      <c r="A13" s="41" t="s">
        <v>58</v>
      </c>
      <c r="B13" s="40">
        <v>486</v>
      </c>
      <c r="C13" s="29" t="s">
        <v>5</v>
      </c>
      <c r="D13" s="41" t="s">
        <v>138</v>
      </c>
      <c r="H13" s="31"/>
    </row>
    <row r="14" spans="1:8" s="30" customFormat="1" ht="33.75" x14ac:dyDescent="0.2">
      <c r="A14" s="41" t="s">
        <v>59</v>
      </c>
      <c r="B14" s="39">
        <v>2721.6</v>
      </c>
      <c r="C14" s="29" t="s">
        <v>5</v>
      </c>
      <c r="D14" s="41" t="s">
        <v>139</v>
      </c>
      <c r="H14" s="31"/>
    </row>
    <row r="15" spans="1:8" s="30" customFormat="1" ht="33.75" x14ac:dyDescent="0.2">
      <c r="A15" s="41" t="s">
        <v>59</v>
      </c>
      <c r="B15" s="39">
        <v>6901.2</v>
      </c>
      <c r="C15" s="29" t="s">
        <v>5</v>
      </c>
      <c r="D15" s="41" t="s">
        <v>140</v>
      </c>
      <c r="H15" s="31"/>
    </row>
    <row r="16" spans="1:8" s="30" customFormat="1" ht="33.75" x14ac:dyDescent="0.2">
      <c r="A16" s="41" t="s">
        <v>60</v>
      </c>
      <c r="B16" s="39">
        <v>17787.599999999999</v>
      </c>
      <c r="C16" s="29" t="s">
        <v>5</v>
      </c>
      <c r="D16" s="41" t="s">
        <v>141</v>
      </c>
      <c r="H16" s="31"/>
    </row>
    <row r="17" spans="1:8" s="30" customFormat="1" ht="33.75" x14ac:dyDescent="0.2">
      <c r="A17" s="41" t="s">
        <v>61</v>
      </c>
      <c r="B17" s="39">
        <v>5346</v>
      </c>
      <c r="C17" s="29" t="s">
        <v>5</v>
      </c>
      <c r="D17" s="41" t="s">
        <v>142</v>
      </c>
      <c r="H17" s="31"/>
    </row>
    <row r="18" spans="1:8" s="30" customFormat="1" ht="33.75" x14ac:dyDescent="0.2">
      <c r="A18" s="41" t="s">
        <v>62</v>
      </c>
      <c r="B18" s="39">
        <v>2916</v>
      </c>
      <c r="C18" s="29" t="s">
        <v>5</v>
      </c>
      <c r="D18" s="41" t="s">
        <v>143</v>
      </c>
      <c r="H18" s="31"/>
    </row>
    <row r="19" spans="1:8" s="30" customFormat="1" ht="33.75" x14ac:dyDescent="0.2">
      <c r="A19" s="41" t="s">
        <v>63</v>
      </c>
      <c r="B19" s="40">
        <v>972</v>
      </c>
      <c r="C19" s="29" t="s">
        <v>5</v>
      </c>
      <c r="D19" s="41" t="s">
        <v>144</v>
      </c>
      <c r="H19" s="31"/>
    </row>
    <row r="20" spans="1:8" s="30" customFormat="1" ht="33.75" x14ac:dyDescent="0.2">
      <c r="A20" s="41" t="s">
        <v>64</v>
      </c>
      <c r="B20" s="40">
        <v>972</v>
      </c>
      <c r="C20" s="29" t="s">
        <v>5</v>
      </c>
      <c r="D20" s="41" t="s">
        <v>145</v>
      </c>
      <c r="H20" s="31"/>
    </row>
    <row r="21" spans="1:8" s="30" customFormat="1" ht="33.75" x14ac:dyDescent="0.2">
      <c r="A21" s="41" t="s">
        <v>65</v>
      </c>
      <c r="B21" s="39">
        <v>97977.600000000006</v>
      </c>
      <c r="C21" s="29" t="s">
        <v>5</v>
      </c>
      <c r="D21" s="41" t="s">
        <v>146</v>
      </c>
      <c r="H21" s="31"/>
    </row>
    <row r="22" spans="1:8" s="30" customFormat="1" ht="33.75" x14ac:dyDescent="0.2">
      <c r="A22" s="41" t="s">
        <v>66</v>
      </c>
      <c r="B22" s="39">
        <v>2527.1999999999998</v>
      </c>
      <c r="C22" s="29" t="s">
        <v>5</v>
      </c>
      <c r="D22" s="41" t="s">
        <v>147</v>
      </c>
      <c r="H22" s="31"/>
    </row>
    <row r="23" spans="1:8" s="30" customFormat="1" ht="33.75" x14ac:dyDescent="0.2">
      <c r="A23" s="41" t="s">
        <v>67</v>
      </c>
      <c r="B23" s="40">
        <v>583.20000000000005</v>
      </c>
      <c r="C23" s="29" t="s">
        <v>5</v>
      </c>
      <c r="D23" s="41" t="s">
        <v>148</v>
      </c>
      <c r="H23" s="31"/>
    </row>
    <row r="24" spans="1:8" s="30" customFormat="1" ht="33.75" x14ac:dyDescent="0.2">
      <c r="A24" s="41" t="s">
        <v>68</v>
      </c>
      <c r="B24" s="40">
        <v>486</v>
      </c>
      <c r="C24" s="29" t="s">
        <v>5</v>
      </c>
      <c r="D24" s="41" t="s">
        <v>149</v>
      </c>
      <c r="H24" s="31"/>
    </row>
    <row r="25" spans="1:8" s="30" customFormat="1" ht="33.75" x14ac:dyDescent="0.2">
      <c r="A25" s="41" t="s">
        <v>69</v>
      </c>
      <c r="B25" s="40">
        <v>972.97</v>
      </c>
      <c r="C25" s="29" t="s">
        <v>5</v>
      </c>
      <c r="D25" s="41" t="s">
        <v>150</v>
      </c>
      <c r="H25" s="31"/>
    </row>
    <row r="26" spans="1:8" s="30" customFormat="1" ht="33.75" x14ac:dyDescent="0.2">
      <c r="A26" s="41" t="s">
        <v>70</v>
      </c>
      <c r="B26" s="40">
        <v>972</v>
      </c>
      <c r="C26" s="29" t="s">
        <v>5</v>
      </c>
      <c r="D26" s="41" t="s">
        <v>151</v>
      </c>
      <c r="H26" s="31"/>
    </row>
    <row r="27" spans="1:8" s="30" customFormat="1" ht="33.75" x14ac:dyDescent="0.2">
      <c r="A27" s="41" t="s">
        <v>70</v>
      </c>
      <c r="B27" s="39">
        <v>4860</v>
      </c>
      <c r="C27" s="29" t="s">
        <v>5</v>
      </c>
      <c r="D27" s="41" t="s">
        <v>152</v>
      </c>
      <c r="H27" s="31"/>
    </row>
    <row r="28" spans="1:8" s="30" customFormat="1" ht="33.75" x14ac:dyDescent="0.2">
      <c r="A28" s="41" t="s">
        <v>71</v>
      </c>
      <c r="B28" s="40">
        <v>291.60000000000002</v>
      </c>
      <c r="C28" s="29" t="s">
        <v>5</v>
      </c>
      <c r="D28" s="41" t="s">
        <v>153</v>
      </c>
      <c r="H28" s="31"/>
    </row>
    <row r="29" spans="1:8" s="30" customFormat="1" ht="33.75" x14ac:dyDescent="0.2">
      <c r="A29" s="41" t="s">
        <v>72</v>
      </c>
      <c r="B29" s="39">
        <v>3985.2</v>
      </c>
      <c r="C29" s="29" t="s">
        <v>5</v>
      </c>
      <c r="D29" s="41" t="s">
        <v>154</v>
      </c>
      <c r="H29" s="31"/>
    </row>
    <row r="30" spans="1:8" s="30" customFormat="1" ht="33.75" x14ac:dyDescent="0.2">
      <c r="A30" s="41" t="s">
        <v>73</v>
      </c>
      <c r="B30" s="39">
        <v>5151.6000000000004</v>
      </c>
      <c r="C30" s="29" t="s">
        <v>5</v>
      </c>
      <c r="D30" s="41" t="s">
        <v>155</v>
      </c>
      <c r="H30" s="31"/>
    </row>
    <row r="31" spans="1:8" s="30" customFormat="1" ht="33.75" x14ac:dyDescent="0.2">
      <c r="A31" s="41" t="s">
        <v>74</v>
      </c>
      <c r="B31" s="40">
        <v>972</v>
      </c>
      <c r="C31" s="29" t="s">
        <v>5</v>
      </c>
      <c r="D31" s="41" t="s">
        <v>156</v>
      </c>
      <c r="H31" s="31"/>
    </row>
    <row r="32" spans="1:8" s="30" customFormat="1" ht="33.75" x14ac:dyDescent="0.2">
      <c r="A32" s="41" t="s">
        <v>74</v>
      </c>
      <c r="B32" s="39">
        <v>26244</v>
      </c>
      <c r="C32" s="29" t="s">
        <v>5</v>
      </c>
      <c r="D32" s="41" t="s">
        <v>157</v>
      </c>
      <c r="H32" s="31"/>
    </row>
    <row r="33" spans="1:8" s="30" customFormat="1" ht="33.75" x14ac:dyDescent="0.2">
      <c r="A33" s="41" t="s">
        <v>75</v>
      </c>
      <c r="B33" s="39">
        <v>1458</v>
      </c>
      <c r="C33" s="29" t="s">
        <v>5</v>
      </c>
      <c r="D33" s="41" t="s">
        <v>158</v>
      </c>
      <c r="H33" s="31"/>
    </row>
    <row r="34" spans="1:8" s="30" customFormat="1" ht="33.75" x14ac:dyDescent="0.2">
      <c r="A34" s="41" t="s">
        <v>76</v>
      </c>
      <c r="B34" s="39">
        <v>4082.4</v>
      </c>
      <c r="C34" s="29" t="s">
        <v>5</v>
      </c>
      <c r="D34" s="41" t="s">
        <v>159</v>
      </c>
      <c r="H34" s="31"/>
    </row>
    <row r="35" spans="1:8" s="30" customFormat="1" ht="33.75" x14ac:dyDescent="0.2">
      <c r="A35" s="41" t="s">
        <v>76</v>
      </c>
      <c r="B35" s="39">
        <v>6512.4</v>
      </c>
      <c r="C35" s="29" t="s">
        <v>5</v>
      </c>
      <c r="D35" s="41" t="s">
        <v>160</v>
      </c>
      <c r="H35" s="31"/>
    </row>
    <row r="36" spans="1:8" s="30" customFormat="1" ht="33.75" x14ac:dyDescent="0.2">
      <c r="A36" s="41" t="s">
        <v>77</v>
      </c>
      <c r="B36" s="40">
        <v>97.2</v>
      </c>
      <c r="C36" s="29" t="s">
        <v>5</v>
      </c>
      <c r="D36" s="41" t="s">
        <v>161</v>
      </c>
      <c r="H36" s="31"/>
    </row>
    <row r="37" spans="1:8" s="30" customFormat="1" ht="33.75" x14ac:dyDescent="0.2">
      <c r="A37" s="41" t="s">
        <v>78</v>
      </c>
      <c r="B37" s="40">
        <v>777.6</v>
      </c>
      <c r="C37" s="29" t="s">
        <v>5</v>
      </c>
      <c r="D37" s="41" t="s">
        <v>162</v>
      </c>
      <c r="H37" s="31"/>
    </row>
    <row r="38" spans="1:8" s="30" customFormat="1" ht="33.75" x14ac:dyDescent="0.2">
      <c r="A38" s="41" t="s">
        <v>78</v>
      </c>
      <c r="B38" s="40">
        <v>972</v>
      </c>
      <c r="C38" s="29" t="s">
        <v>5</v>
      </c>
      <c r="D38" s="41" t="s">
        <v>163</v>
      </c>
      <c r="H38" s="31"/>
    </row>
    <row r="39" spans="1:8" s="30" customFormat="1" ht="33.75" x14ac:dyDescent="0.2">
      <c r="A39" s="41" t="s">
        <v>79</v>
      </c>
      <c r="B39" s="39">
        <v>106920</v>
      </c>
      <c r="C39" s="29" t="s">
        <v>5</v>
      </c>
      <c r="D39" s="41" t="s">
        <v>164</v>
      </c>
      <c r="H39" s="31"/>
    </row>
    <row r="40" spans="1:8" s="30" customFormat="1" ht="33.75" x14ac:dyDescent="0.2">
      <c r="A40" s="41" t="s">
        <v>80</v>
      </c>
      <c r="B40" s="40">
        <v>486</v>
      </c>
      <c r="C40" s="29" t="s">
        <v>5</v>
      </c>
      <c r="D40" s="41" t="s">
        <v>165</v>
      </c>
      <c r="H40" s="31"/>
    </row>
    <row r="41" spans="1:8" s="30" customFormat="1" ht="33.75" x14ac:dyDescent="0.2">
      <c r="A41" s="41" t="s">
        <v>81</v>
      </c>
      <c r="B41" s="40">
        <v>972</v>
      </c>
      <c r="C41" s="29" t="s">
        <v>5</v>
      </c>
      <c r="D41" s="41" t="s">
        <v>166</v>
      </c>
      <c r="H41" s="31"/>
    </row>
    <row r="42" spans="1:8" s="30" customFormat="1" ht="33.75" x14ac:dyDescent="0.2">
      <c r="A42" s="41" t="s">
        <v>81</v>
      </c>
      <c r="B42" s="39">
        <v>3013.2</v>
      </c>
      <c r="C42" s="29" t="s">
        <v>5</v>
      </c>
      <c r="D42" s="41" t="s">
        <v>167</v>
      </c>
      <c r="H42" s="31"/>
    </row>
    <row r="43" spans="1:8" s="30" customFormat="1" ht="33.75" x14ac:dyDescent="0.2">
      <c r="A43" s="41" t="s">
        <v>82</v>
      </c>
      <c r="B43" s="39">
        <v>1944</v>
      </c>
      <c r="C43" s="29" t="s">
        <v>5</v>
      </c>
      <c r="D43" s="41" t="s">
        <v>168</v>
      </c>
      <c r="H43" s="31"/>
    </row>
    <row r="44" spans="1:8" s="30" customFormat="1" ht="33.75" x14ac:dyDescent="0.2">
      <c r="A44" s="41" t="s">
        <v>83</v>
      </c>
      <c r="B44" s="39">
        <v>2916</v>
      </c>
      <c r="C44" s="29" t="s">
        <v>5</v>
      </c>
      <c r="D44" s="41" t="s">
        <v>169</v>
      </c>
      <c r="H44" s="31"/>
    </row>
    <row r="45" spans="1:8" s="30" customFormat="1" ht="33.75" x14ac:dyDescent="0.2">
      <c r="A45" s="41" t="s">
        <v>84</v>
      </c>
      <c r="B45" s="40">
        <v>972</v>
      </c>
      <c r="C45" s="29" t="s">
        <v>5</v>
      </c>
      <c r="D45" s="41" t="s">
        <v>170</v>
      </c>
      <c r="H45" s="31"/>
    </row>
    <row r="46" spans="1:8" s="30" customFormat="1" ht="33.75" x14ac:dyDescent="0.2">
      <c r="A46" s="41" t="s">
        <v>85</v>
      </c>
      <c r="B46" s="40">
        <v>972</v>
      </c>
      <c r="C46" s="29" t="s">
        <v>5</v>
      </c>
      <c r="D46" s="41" t="s">
        <v>171</v>
      </c>
      <c r="H46" s="31"/>
    </row>
    <row r="47" spans="1:8" s="30" customFormat="1" ht="33.75" x14ac:dyDescent="0.2">
      <c r="A47" s="41" t="s">
        <v>86</v>
      </c>
      <c r="B47" s="40">
        <v>972</v>
      </c>
      <c r="C47" s="29" t="s">
        <v>5</v>
      </c>
      <c r="D47" s="41" t="s">
        <v>172</v>
      </c>
      <c r="H47" s="31"/>
    </row>
    <row r="48" spans="1:8" s="30" customFormat="1" ht="33.75" x14ac:dyDescent="0.2">
      <c r="A48" s="41" t="s">
        <v>86</v>
      </c>
      <c r="B48" s="39">
        <v>2916</v>
      </c>
      <c r="C48" s="29" t="s">
        <v>5</v>
      </c>
      <c r="D48" s="41" t="s">
        <v>173</v>
      </c>
      <c r="H48" s="31"/>
    </row>
    <row r="49" spans="1:8" s="30" customFormat="1" ht="33.75" x14ac:dyDescent="0.2">
      <c r="A49" s="41" t="s">
        <v>87</v>
      </c>
      <c r="B49" s="40">
        <v>972</v>
      </c>
      <c r="C49" s="29" t="s">
        <v>5</v>
      </c>
      <c r="D49" s="41" t="s">
        <v>174</v>
      </c>
      <c r="H49" s="31"/>
    </row>
    <row r="50" spans="1:8" s="30" customFormat="1" ht="33.75" x14ac:dyDescent="0.2">
      <c r="A50" s="41" t="s">
        <v>88</v>
      </c>
      <c r="B50" s="40">
        <v>486</v>
      </c>
      <c r="C50" s="29" t="s">
        <v>5</v>
      </c>
      <c r="D50" s="41" t="s">
        <v>175</v>
      </c>
      <c r="H50" s="31"/>
    </row>
    <row r="51" spans="1:8" s="30" customFormat="1" ht="33.75" x14ac:dyDescent="0.2">
      <c r="A51" s="41" t="s">
        <v>88</v>
      </c>
      <c r="B51" s="39">
        <v>1458</v>
      </c>
      <c r="C51" s="29" t="s">
        <v>5</v>
      </c>
      <c r="D51" s="41" t="s">
        <v>176</v>
      </c>
      <c r="H51" s="31"/>
    </row>
    <row r="52" spans="1:8" s="30" customFormat="1" ht="33.75" x14ac:dyDescent="0.2">
      <c r="A52" s="41" t="s">
        <v>89</v>
      </c>
      <c r="B52" s="39">
        <v>100116</v>
      </c>
      <c r="C52" s="29" t="s">
        <v>5</v>
      </c>
      <c r="D52" s="41" t="s">
        <v>177</v>
      </c>
      <c r="H52" s="31"/>
    </row>
    <row r="53" spans="1:8" s="30" customFormat="1" ht="33.75" x14ac:dyDescent="0.2">
      <c r="A53" s="41" t="s">
        <v>90</v>
      </c>
      <c r="B53" s="40">
        <v>291.60000000000002</v>
      </c>
      <c r="C53" s="29" t="s">
        <v>5</v>
      </c>
      <c r="D53" s="41" t="s">
        <v>178</v>
      </c>
      <c r="H53" s="31"/>
    </row>
    <row r="54" spans="1:8" s="30" customFormat="1" ht="33.75" x14ac:dyDescent="0.2">
      <c r="A54" s="41" t="s">
        <v>91</v>
      </c>
      <c r="B54" s="40">
        <v>291.60000000000002</v>
      </c>
      <c r="C54" s="29" t="s">
        <v>5</v>
      </c>
      <c r="D54" s="41" t="s">
        <v>179</v>
      </c>
      <c r="H54" s="31"/>
    </row>
    <row r="55" spans="1:8" s="30" customFormat="1" ht="33.75" x14ac:dyDescent="0.2">
      <c r="A55" s="41" t="s">
        <v>91</v>
      </c>
      <c r="B55" s="39">
        <v>9720</v>
      </c>
      <c r="C55" s="29" t="s">
        <v>5</v>
      </c>
      <c r="D55" s="41" t="s">
        <v>180</v>
      </c>
      <c r="H55" s="31"/>
    </row>
    <row r="56" spans="1:8" s="30" customFormat="1" ht="33.75" x14ac:dyDescent="0.2">
      <c r="A56" s="41" t="s">
        <v>92</v>
      </c>
      <c r="B56" s="40">
        <v>874.8</v>
      </c>
      <c r="C56" s="29" t="s">
        <v>5</v>
      </c>
      <c r="D56" s="41" t="s">
        <v>181</v>
      </c>
      <c r="H56" s="31"/>
    </row>
    <row r="57" spans="1:8" s="30" customFormat="1" ht="33.75" x14ac:dyDescent="0.2">
      <c r="A57" s="41" t="s">
        <v>93</v>
      </c>
      <c r="B57" s="39">
        <v>4860</v>
      </c>
      <c r="C57" s="29" t="s">
        <v>5</v>
      </c>
      <c r="D57" s="41" t="s">
        <v>182</v>
      </c>
      <c r="H57" s="31"/>
    </row>
    <row r="58" spans="1:8" s="30" customFormat="1" ht="33.75" x14ac:dyDescent="0.2">
      <c r="A58" s="41" t="s">
        <v>94</v>
      </c>
      <c r="B58" s="40">
        <v>486</v>
      </c>
      <c r="C58" s="29" t="s">
        <v>5</v>
      </c>
      <c r="D58" s="41" t="s">
        <v>183</v>
      </c>
      <c r="H58" s="31"/>
    </row>
    <row r="59" spans="1:8" s="30" customFormat="1" ht="33.75" x14ac:dyDescent="0.2">
      <c r="A59" s="41" t="s">
        <v>95</v>
      </c>
      <c r="B59" s="39">
        <v>2916</v>
      </c>
      <c r="C59" s="29" t="s">
        <v>5</v>
      </c>
      <c r="D59" s="41" t="s">
        <v>184</v>
      </c>
      <c r="H59" s="31"/>
    </row>
    <row r="60" spans="1:8" s="30" customFormat="1" ht="33.75" x14ac:dyDescent="0.2">
      <c r="A60" s="41" t="s">
        <v>96</v>
      </c>
      <c r="B60" s="39">
        <v>4860</v>
      </c>
      <c r="C60" s="29" t="s">
        <v>5</v>
      </c>
      <c r="D60" s="41" t="s">
        <v>185</v>
      </c>
      <c r="H60" s="31"/>
    </row>
    <row r="61" spans="1:8" s="30" customFormat="1" ht="33.75" x14ac:dyDescent="0.2">
      <c r="A61" s="41" t="s">
        <v>97</v>
      </c>
      <c r="B61" s="39">
        <v>24300</v>
      </c>
      <c r="C61" s="29" t="s">
        <v>5</v>
      </c>
      <c r="D61" s="41" t="s">
        <v>186</v>
      </c>
      <c r="H61" s="31"/>
    </row>
    <row r="62" spans="1:8" s="30" customFormat="1" ht="33.75" x14ac:dyDescent="0.2">
      <c r="A62" s="41" t="s">
        <v>98</v>
      </c>
      <c r="B62" s="40">
        <v>291.60000000000002</v>
      </c>
      <c r="C62" s="29" t="s">
        <v>5</v>
      </c>
      <c r="D62" s="41" t="s">
        <v>187</v>
      </c>
      <c r="H62" s="31"/>
    </row>
    <row r="63" spans="1:8" s="30" customFormat="1" ht="33.75" x14ac:dyDescent="0.2">
      <c r="A63" s="41" t="s">
        <v>99</v>
      </c>
      <c r="B63" s="40">
        <v>972</v>
      </c>
      <c r="C63" s="29" t="s">
        <v>5</v>
      </c>
      <c r="D63" s="41" t="s">
        <v>188</v>
      </c>
      <c r="H63" s="31"/>
    </row>
    <row r="64" spans="1:8" s="30" customFormat="1" ht="33.75" x14ac:dyDescent="0.2">
      <c r="A64" s="41" t="s">
        <v>99</v>
      </c>
      <c r="B64" s="39">
        <v>1177.81</v>
      </c>
      <c r="C64" s="29" t="s">
        <v>5</v>
      </c>
      <c r="D64" s="41" t="s">
        <v>189</v>
      </c>
      <c r="H64" s="31"/>
    </row>
    <row r="65" spans="1:8" s="30" customFormat="1" ht="33.75" x14ac:dyDescent="0.2">
      <c r="A65" s="41" t="s">
        <v>100</v>
      </c>
      <c r="B65" s="39">
        <v>98463.6</v>
      </c>
      <c r="C65" s="29" t="s">
        <v>5</v>
      </c>
      <c r="D65" s="41" t="s">
        <v>190</v>
      </c>
      <c r="H65" s="31"/>
    </row>
    <row r="66" spans="1:8" s="30" customFormat="1" ht="33.75" x14ac:dyDescent="0.2">
      <c r="A66" s="41" t="s">
        <v>101</v>
      </c>
      <c r="B66" s="39">
        <v>1030.32</v>
      </c>
      <c r="C66" s="29" t="s">
        <v>5</v>
      </c>
      <c r="D66" s="41" t="s">
        <v>191</v>
      </c>
      <c r="H66" s="31"/>
    </row>
    <row r="67" spans="1:8" s="30" customFormat="1" ht="33.75" x14ac:dyDescent="0.2">
      <c r="A67" s="41" t="s">
        <v>102</v>
      </c>
      <c r="B67" s="39">
        <v>19440</v>
      </c>
      <c r="C67" s="29" t="s">
        <v>5</v>
      </c>
      <c r="D67" s="41" t="s">
        <v>192</v>
      </c>
      <c r="H67" s="31"/>
    </row>
    <row r="68" spans="1:8" s="30" customFormat="1" ht="33.75" x14ac:dyDescent="0.2">
      <c r="A68" s="41" t="s">
        <v>103</v>
      </c>
      <c r="B68" s="39">
        <v>1944</v>
      </c>
      <c r="C68" s="29" t="s">
        <v>5</v>
      </c>
      <c r="D68" s="41" t="s">
        <v>193</v>
      </c>
      <c r="H68" s="31"/>
    </row>
    <row r="69" spans="1:8" s="30" customFormat="1" ht="33.75" x14ac:dyDescent="0.2">
      <c r="A69" s="41" t="s">
        <v>103</v>
      </c>
      <c r="B69" s="39">
        <v>4860.97</v>
      </c>
      <c r="C69" s="29" t="s">
        <v>5</v>
      </c>
      <c r="D69" s="41" t="s">
        <v>194</v>
      </c>
      <c r="H69" s="31"/>
    </row>
    <row r="70" spans="1:8" s="30" customFormat="1" ht="33.75" x14ac:dyDescent="0.2">
      <c r="A70" s="41" t="s">
        <v>104</v>
      </c>
      <c r="B70" s="40">
        <v>972</v>
      </c>
      <c r="C70" s="29" t="s">
        <v>5</v>
      </c>
      <c r="D70" s="41" t="s">
        <v>195</v>
      </c>
      <c r="H70" s="31"/>
    </row>
    <row r="71" spans="1:8" s="30" customFormat="1" ht="33.75" x14ac:dyDescent="0.2">
      <c r="A71" s="41" t="s">
        <v>105</v>
      </c>
      <c r="B71" s="39">
        <v>1069.2</v>
      </c>
      <c r="C71" s="29" t="s">
        <v>5</v>
      </c>
      <c r="D71" s="41" t="s">
        <v>196</v>
      </c>
      <c r="H71" s="31"/>
    </row>
    <row r="72" spans="1:8" s="30" customFormat="1" ht="33.75" x14ac:dyDescent="0.2">
      <c r="A72" s="41" t="s">
        <v>106</v>
      </c>
      <c r="B72" s="39">
        <v>1555.2</v>
      </c>
      <c r="C72" s="29" t="s">
        <v>5</v>
      </c>
      <c r="D72" s="41" t="s">
        <v>197</v>
      </c>
      <c r="H72" s="31"/>
    </row>
    <row r="73" spans="1:8" s="30" customFormat="1" ht="33.75" x14ac:dyDescent="0.2">
      <c r="A73" s="41" t="s">
        <v>107</v>
      </c>
      <c r="B73" s="39">
        <v>1603.8</v>
      </c>
      <c r="C73" s="29" t="s">
        <v>5</v>
      </c>
      <c r="D73" s="41" t="s">
        <v>198</v>
      </c>
      <c r="H73" s="31"/>
    </row>
    <row r="74" spans="1:8" s="30" customFormat="1" ht="33.75" x14ac:dyDescent="0.2">
      <c r="A74" s="41" t="s">
        <v>107</v>
      </c>
      <c r="B74" s="39">
        <v>9720</v>
      </c>
      <c r="C74" s="29" t="s">
        <v>5</v>
      </c>
      <c r="D74" s="41" t="s">
        <v>199</v>
      </c>
      <c r="H74" s="31"/>
    </row>
    <row r="75" spans="1:8" s="30" customFormat="1" ht="33.75" x14ac:dyDescent="0.2">
      <c r="A75" s="41" t="s">
        <v>107</v>
      </c>
      <c r="B75" s="39">
        <v>44332.92</v>
      </c>
      <c r="C75" s="29" t="s">
        <v>5</v>
      </c>
      <c r="D75" s="41" t="s">
        <v>200</v>
      </c>
      <c r="H75" s="31"/>
    </row>
    <row r="76" spans="1:8" s="30" customFormat="1" ht="33.75" x14ac:dyDescent="0.2">
      <c r="A76" s="41" t="s">
        <v>108</v>
      </c>
      <c r="B76" s="39">
        <v>12344.4</v>
      </c>
      <c r="C76" s="29" t="s">
        <v>5</v>
      </c>
      <c r="D76" s="41" t="s">
        <v>201</v>
      </c>
      <c r="H76" s="31"/>
    </row>
    <row r="77" spans="1:8" s="30" customFormat="1" ht="33.75" x14ac:dyDescent="0.2">
      <c r="A77" s="41" t="s">
        <v>109</v>
      </c>
      <c r="B77" s="40">
        <v>388.8</v>
      </c>
      <c r="C77" s="29" t="s">
        <v>5</v>
      </c>
      <c r="D77" s="41" t="s">
        <v>202</v>
      </c>
      <c r="H77" s="31"/>
    </row>
    <row r="78" spans="1:8" s="30" customFormat="1" ht="33.75" x14ac:dyDescent="0.2">
      <c r="A78" s="41" t="s">
        <v>110</v>
      </c>
      <c r="B78" s="39">
        <v>1069.2</v>
      </c>
      <c r="C78" s="29" t="s">
        <v>5</v>
      </c>
      <c r="D78" s="41" t="s">
        <v>203</v>
      </c>
      <c r="H78" s="31"/>
    </row>
    <row r="79" spans="1:8" s="30" customFormat="1" ht="33.75" x14ac:dyDescent="0.2">
      <c r="A79" s="41" t="s">
        <v>111</v>
      </c>
      <c r="B79" s="39">
        <v>1069.2</v>
      </c>
      <c r="C79" s="29" t="s">
        <v>5</v>
      </c>
      <c r="D79" s="41" t="s">
        <v>204</v>
      </c>
      <c r="H79" s="31"/>
    </row>
    <row r="80" spans="1:8" s="30" customFormat="1" ht="33.75" x14ac:dyDescent="0.2">
      <c r="A80" s="41" t="s">
        <v>112</v>
      </c>
      <c r="B80" s="39">
        <v>7076.16</v>
      </c>
      <c r="C80" s="29" t="s">
        <v>5</v>
      </c>
      <c r="D80" s="41" t="s">
        <v>205</v>
      </c>
      <c r="H80" s="31"/>
    </row>
    <row r="81" spans="1:8" s="30" customFormat="1" ht="33.75" x14ac:dyDescent="0.2">
      <c r="A81" s="41" t="s">
        <v>113</v>
      </c>
      <c r="B81" s="39">
        <v>1749.6</v>
      </c>
      <c r="C81" s="29" t="s">
        <v>5</v>
      </c>
      <c r="D81" s="41" t="s">
        <v>206</v>
      </c>
      <c r="H81" s="31"/>
    </row>
    <row r="82" spans="1:8" s="30" customFormat="1" ht="33.75" x14ac:dyDescent="0.2">
      <c r="A82" s="41" t="s">
        <v>114</v>
      </c>
      <c r="B82" s="40">
        <v>972</v>
      </c>
      <c r="C82" s="29" t="s">
        <v>5</v>
      </c>
      <c r="D82" s="41" t="s">
        <v>207</v>
      </c>
      <c r="H82" s="31"/>
    </row>
    <row r="83" spans="1:8" s="30" customFormat="1" ht="33.75" x14ac:dyDescent="0.2">
      <c r="A83" s="41" t="s">
        <v>114</v>
      </c>
      <c r="B83" s="40">
        <v>972</v>
      </c>
      <c r="C83" s="29" t="s">
        <v>5</v>
      </c>
      <c r="D83" s="41" t="s">
        <v>208</v>
      </c>
      <c r="H83" s="31"/>
    </row>
    <row r="84" spans="1:8" s="30" customFormat="1" ht="33.75" x14ac:dyDescent="0.2">
      <c r="A84" s="41" t="s">
        <v>115</v>
      </c>
      <c r="B84" s="39">
        <v>1458</v>
      </c>
      <c r="C84" s="29" t="s">
        <v>5</v>
      </c>
      <c r="D84" s="41" t="s">
        <v>209</v>
      </c>
      <c r="H84" s="31"/>
    </row>
    <row r="85" spans="1:8" s="30" customFormat="1" ht="33.75" x14ac:dyDescent="0.2">
      <c r="A85" s="41" t="s">
        <v>116</v>
      </c>
      <c r="B85" s="40">
        <v>486</v>
      </c>
      <c r="C85" s="29" t="s">
        <v>5</v>
      </c>
      <c r="D85" s="41" t="s">
        <v>210</v>
      </c>
      <c r="H85" s="31"/>
    </row>
    <row r="86" spans="1:8" s="30" customFormat="1" ht="33.75" x14ac:dyDescent="0.2">
      <c r="A86" s="41" t="s">
        <v>117</v>
      </c>
      <c r="B86" s="39">
        <v>1944</v>
      </c>
      <c r="C86" s="29" t="s">
        <v>5</v>
      </c>
      <c r="D86" s="41" t="s">
        <v>211</v>
      </c>
      <c r="H86" s="31"/>
    </row>
    <row r="87" spans="1:8" s="30" customFormat="1" ht="33.75" x14ac:dyDescent="0.2">
      <c r="A87" s="41" t="s">
        <v>118</v>
      </c>
      <c r="B87" s="39">
        <v>9720</v>
      </c>
      <c r="C87" s="29" t="s">
        <v>5</v>
      </c>
      <c r="D87" s="41" t="s">
        <v>212</v>
      </c>
      <c r="H87" s="31"/>
    </row>
    <row r="88" spans="1:8" s="30" customFormat="1" ht="33.75" x14ac:dyDescent="0.2">
      <c r="A88" s="41" t="s">
        <v>119</v>
      </c>
      <c r="B88" s="39">
        <v>2916</v>
      </c>
      <c r="C88" s="29" t="s">
        <v>5</v>
      </c>
      <c r="D88" s="41" t="s">
        <v>213</v>
      </c>
      <c r="H88" s="31"/>
    </row>
    <row r="89" spans="1:8" s="30" customFormat="1" ht="33.75" x14ac:dyDescent="0.2">
      <c r="A89" s="41" t="s">
        <v>120</v>
      </c>
      <c r="B89" s="40">
        <v>972</v>
      </c>
      <c r="C89" s="29" t="s">
        <v>5</v>
      </c>
      <c r="D89" s="41" t="s">
        <v>214</v>
      </c>
      <c r="H89" s="31"/>
    </row>
    <row r="90" spans="1:8" s="30" customFormat="1" ht="33.75" x14ac:dyDescent="0.2">
      <c r="A90" s="41" t="s">
        <v>121</v>
      </c>
      <c r="B90" s="40">
        <v>486</v>
      </c>
      <c r="C90" s="29" t="s">
        <v>5</v>
      </c>
      <c r="D90" s="41" t="s">
        <v>215</v>
      </c>
      <c r="H90" s="31"/>
    </row>
    <row r="91" spans="1:8" s="30" customFormat="1" ht="33.75" x14ac:dyDescent="0.2">
      <c r="A91" s="41" t="s">
        <v>122</v>
      </c>
      <c r="B91" s="39">
        <v>1944</v>
      </c>
      <c r="C91" s="29" t="s">
        <v>5</v>
      </c>
      <c r="D91" s="41" t="s">
        <v>216</v>
      </c>
      <c r="H91" s="31"/>
    </row>
    <row r="92" spans="1:8" s="30" customFormat="1" ht="33.75" x14ac:dyDescent="0.2">
      <c r="A92" s="41" t="s">
        <v>123</v>
      </c>
      <c r="B92" s="40">
        <v>972</v>
      </c>
      <c r="C92" s="29" t="s">
        <v>5</v>
      </c>
      <c r="D92" s="41" t="s">
        <v>217</v>
      </c>
      <c r="H92" s="31"/>
    </row>
    <row r="93" spans="1:8" s="30" customFormat="1" ht="33.75" x14ac:dyDescent="0.2">
      <c r="A93" s="41" t="s">
        <v>124</v>
      </c>
      <c r="B93" s="40">
        <v>31.1</v>
      </c>
      <c r="C93" s="29" t="s">
        <v>5</v>
      </c>
      <c r="D93" s="41" t="s">
        <v>218</v>
      </c>
      <c r="H93" s="31"/>
    </row>
    <row r="94" spans="1:8" s="30" customFormat="1" ht="33.75" x14ac:dyDescent="0.2">
      <c r="A94" s="41" t="s">
        <v>125</v>
      </c>
      <c r="B94" s="39">
        <v>4860</v>
      </c>
      <c r="C94" s="29" t="s">
        <v>5</v>
      </c>
      <c r="D94" s="41" t="s">
        <v>219</v>
      </c>
      <c r="H94" s="31"/>
    </row>
    <row r="95" spans="1:8" ht="34.5" customHeight="1" x14ac:dyDescent="0.2">
      <c r="A95" s="41" t="s">
        <v>126</v>
      </c>
      <c r="B95" s="39">
        <v>1458</v>
      </c>
      <c r="C95" s="29" t="s">
        <v>5</v>
      </c>
      <c r="D95" s="41" t="s">
        <v>220</v>
      </c>
    </row>
    <row r="96" spans="1:8" ht="33.75" x14ac:dyDescent="0.2">
      <c r="A96" s="41" t="s">
        <v>249</v>
      </c>
      <c r="B96" s="40">
        <v>972</v>
      </c>
      <c r="C96" s="29" t="s">
        <v>5</v>
      </c>
      <c r="D96" s="41" t="s">
        <v>256</v>
      </c>
    </row>
    <row r="97" spans="1:4" ht="33.75" x14ac:dyDescent="0.2">
      <c r="A97" s="41" t="s">
        <v>250</v>
      </c>
      <c r="B97" s="40">
        <v>486</v>
      </c>
      <c r="C97" s="29" t="s">
        <v>5</v>
      </c>
      <c r="D97" s="41" t="s">
        <v>257</v>
      </c>
    </row>
    <row r="98" spans="1:4" ht="33.75" x14ac:dyDescent="0.2">
      <c r="A98" s="41" t="s">
        <v>251</v>
      </c>
      <c r="B98" s="40">
        <v>97.2</v>
      </c>
      <c r="C98" s="29" t="s">
        <v>5</v>
      </c>
      <c r="D98" s="41" t="s">
        <v>258</v>
      </c>
    </row>
    <row r="99" spans="1:4" ht="33.75" x14ac:dyDescent="0.2">
      <c r="A99" s="41" t="s">
        <v>252</v>
      </c>
      <c r="B99" s="40">
        <v>486</v>
      </c>
      <c r="C99" s="29" t="s">
        <v>5</v>
      </c>
      <c r="D99" s="41" t="s">
        <v>259</v>
      </c>
    </row>
    <row r="100" spans="1:4" ht="33.75" x14ac:dyDescent="0.2">
      <c r="A100" s="41" t="s">
        <v>253</v>
      </c>
      <c r="B100" s="40">
        <v>972</v>
      </c>
      <c r="C100" s="29" t="s">
        <v>5</v>
      </c>
      <c r="D100" s="41" t="s">
        <v>260</v>
      </c>
    </row>
    <row r="101" spans="1:4" ht="33.75" x14ac:dyDescent="0.2">
      <c r="A101" s="41" t="s">
        <v>253</v>
      </c>
      <c r="B101" s="39">
        <v>4957.2</v>
      </c>
      <c r="C101" s="29" t="s">
        <v>5</v>
      </c>
      <c r="D101" s="41" t="s">
        <v>261</v>
      </c>
    </row>
    <row r="102" spans="1:4" ht="33.75" x14ac:dyDescent="0.2">
      <c r="A102" s="41" t="s">
        <v>253</v>
      </c>
      <c r="B102" s="39">
        <v>9950.36</v>
      </c>
      <c r="C102" s="29" t="s">
        <v>5</v>
      </c>
      <c r="D102" s="41" t="s">
        <v>262</v>
      </c>
    </row>
    <row r="103" spans="1:4" ht="33.75" x14ac:dyDescent="0.2">
      <c r="A103" s="41" t="s">
        <v>254</v>
      </c>
      <c r="B103" s="39">
        <v>9720</v>
      </c>
      <c r="C103" s="29" t="s">
        <v>5</v>
      </c>
      <c r="D103" s="41" t="s">
        <v>263</v>
      </c>
    </row>
    <row r="104" spans="1:4" ht="33.75" x14ac:dyDescent="0.2">
      <c r="A104" s="41" t="s">
        <v>230</v>
      </c>
      <c r="B104" s="40">
        <v>486</v>
      </c>
      <c r="C104" s="29" t="s">
        <v>5</v>
      </c>
      <c r="D104" s="41" t="s">
        <v>264</v>
      </c>
    </row>
    <row r="105" spans="1:4" ht="33.75" x14ac:dyDescent="0.2">
      <c r="A105" s="41" t="s">
        <v>255</v>
      </c>
      <c r="B105" s="40">
        <v>486</v>
      </c>
      <c r="C105" s="29" t="s">
        <v>5</v>
      </c>
      <c r="D105" s="41" t="s">
        <v>265</v>
      </c>
    </row>
    <row r="106" spans="1:4" ht="33.75" x14ac:dyDescent="0.2">
      <c r="A106" s="41" t="s">
        <v>232</v>
      </c>
      <c r="B106" s="40">
        <v>486</v>
      </c>
      <c r="C106" s="29" t="s">
        <v>5</v>
      </c>
      <c r="D106" s="41" t="s">
        <v>266</v>
      </c>
    </row>
    <row r="107" spans="1:4" ht="33" customHeight="1" x14ac:dyDescent="0.2">
      <c r="A107" s="41" t="s">
        <v>232</v>
      </c>
      <c r="B107" s="39">
        <v>4860</v>
      </c>
      <c r="C107" s="29" t="s">
        <v>5</v>
      </c>
      <c r="D107" s="41" t="s">
        <v>267</v>
      </c>
    </row>
    <row r="108" spans="1:4" ht="33.75" x14ac:dyDescent="0.2">
      <c r="A108" s="41" t="s">
        <v>337</v>
      </c>
      <c r="B108" s="39">
        <v>2430</v>
      </c>
      <c r="C108" s="29" t="s">
        <v>5</v>
      </c>
      <c r="D108" s="41" t="s">
        <v>377</v>
      </c>
    </row>
    <row r="109" spans="1:4" ht="33.75" x14ac:dyDescent="0.2">
      <c r="A109" s="41" t="s">
        <v>338</v>
      </c>
      <c r="B109" s="40">
        <v>486</v>
      </c>
      <c r="C109" s="29" t="s">
        <v>5</v>
      </c>
      <c r="D109" s="41" t="s">
        <v>378</v>
      </c>
    </row>
    <row r="110" spans="1:4" ht="33.75" x14ac:dyDescent="0.2">
      <c r="A110" s="41" t="s">
        <v>339</v>
      </c>
      <c r="B110" s="39">
        <v>19440</v>
      </c>
      <c r="C110" s="29" t="s">
        <v>5</v>
      </c>
      <c r="D110" s="41" t="s">
        <v>379</v>
      </c>
    </row>
    <row r="111" spans="1:4" ht="33.75" x14ac:dyDescent="0.2">
      <c r="A111" s="41" t="s">
        <v>340</v>
      </c>
      <c r="B111" s="40">
        <v>972</v>
      </c>
      <c r="C111" s="29" t="s">
        <v>5</v>
      </c>
      <c r="D111" s="41" t="s">
        <v>380</v>
      </c>
    </row>
    <row r="112" spans="1:4" ht="33.75" x14ac:dyDescent="0.2">
      <c r="A112" s="41" t="s">
        <v>341</v>
      </c>
      <c r="B112" s="39">
        <v>3888</v>
      </c>
      <c r="C112" s="29" t="s">
        <v>5</v>
      </c>
      <c r="D112" s="41" t="s">
        <v>381</v>
      </c>
    </row>
    <row r="113" spans="1:4" ht="33.75" x14ac:dyDescent="0.2">
      <c r="A113" s="41" t="s">
        <v>342</v>
      </c>
      <c r="B113" s="40">
        <v>583.20000000000005</v>
      </c>
      <c r="C113" s="29" t="s">
        <v>5</v>
      </c>
      <c r="D113" s="41" t="s">
        <v>382</v>
      </c>
    </row>
    <row r="114" spans="1:4" ht="25.5" customHeight="1" x14ac:dyDescent="0.2">
      <c r="A114" s="41" t="s">
        <v>343</v>
      </c>
      <c r="B114" s="39">
        <v>27021.599999999999</v>
      </c>
      <c r="C114" s="29" t="s">
        <v>5</v>
      </c>
      <c r="D114" s="41" t="s">
        <v>383</v>
      </c>
    </row>
    <row r="115" spans="1:4" ht="33.75" x14ac:dyDescent="0.2">
      <c r="A115" s="41" t="s">
        <v>344</v>
      </c>
      <c r="B115" s="40">
        <v>631.79999999999995</v>
      </c>
      <c r="C115" s="29" t="s">
        <v>5</v>
      </c>
      <c r="D115" s="41" t="s">
        <v>384</v>
      </c>
    </row>
    <row r="116" spans="1:4" ht="33.75" x14ac:dyDescent="0.2">
      <c r="A116" s="41" t="s">
        <v>344</v>
      </c>
      <c r="B116" s="39">
        <v>14580</v>
      </c>
      <c r="C116" s="29" t="s">
        <v>5</v>
      </c>
      <c r="D116" s="41" t="s">
        <v>385</v>
      </c>
    </row>
    <row r="117" spans="1:4" ht="33.75" x14ac:dyDescent="0.2">
      <c r="A117" s="41" t="s">
        <v>345</v>
      </c>
      <c r="B117" s="40">
        <v>486</v>
      </c>
      <c r="C117" s="29" t="s">
        <v>5</v>
      </c>
      <c r="D117" s="41" t="s">
        <v>386</v>
      </c>
    </row>
    <row r="118" spans="1:4" ht="33.75" x14ac:dyDescent="0.2">
      <c r="A118" s="41" t="s">
        <v>346</v>
      </c>
      <c r="B118" s="39">
        <v>48600</v>
      </c>
      <c r="C118" s="29" t="s">
        <v>5</v>
      </c>
      <c r="D118" s="41" t="s">
        <v>387</v>
      </c>
    </row>
    <row r="119" spans="1:4" ht="33.75" x14ac:dyDescent="0.2">
      <c r="A119" s="41" t="s">
        <v>347</v>
      </c>
      <c r="B119" s="39">
        <v>2721.6</v>
      </c>
      <c r="C119" s="29" t="s">
        <v>5</v>
      </c>
      <c r="D119" s="41" t="s">
        <v>388</v>
      </c>
    </row>
    <row r="120" spans="1:4" ht="33.75" x14ac:dyDescent="0.2">
      <c r="A120" s="41" t="s">
        <v>348</v>
      </c>
      <c r="B120" s="40">
        <v>291.60000000000002</v>
      </c>
      <c r="C120" s="29" t="s">
        <v>5</v>
      </c>
      <c r="D120" s="41" t="s">
        <v>389</v>
      </c>
    </row>
    <row r="121" spans="1:4" ht="33.75" x14ac:dyDescent="0.2">
      <c r="A121" s="41" t="s">
        <v>349</v>
      </c>
      <c r="B121" s="40">
        <v>194.4</v>
      </c>
      <c r="C121" s="29" t="s">
        <v>5</v>
      </c>
      <c r="D121" s="41" t="s">
        <v>390</v>
      </c>
    </row>
    <row r="122" spans="1:4" ht="33.75" x14ac:dyDescent="0.2">
      <c r="A122" s="41" t="s">
        <v>350</v>
      </c>
      <c r="B122" s="39">
        <v>5832</v>
      </c>
      <c r="C122" s="29" t="s">
        <v>5</v>
      </c>
      <c r="D122" s="41" t="s">
        <v>391</v>
      </c>
    </row>
    <row r="123" spans="1:4" ht="33.75" x14ac:dyDescent="0.2">
      <c r="A123" s="41" t="s">
        <v>350</v>
      </c>
      <c r="B123" s="39">
        <v>34020</v>
      </c>
      <c r="C123" s="29" t="s">
        <v>5</v>
      </c>
      <c r="D123" s="41" t="s">
        <v>392</v>
      </c>
    </row>
    <row r="124" spans="1:4" ht="33.75" x14ac:dyDescent="0.2">
      <c r="A124" s="41" t="s">
        <v>351</v>
      </c>
      <c r="B124" s="40">
        <v>486</v>
      </c>
      <c r="C124" s="29" t="s">
        <v>5</v>
      </c>
      <c r="D124" s="41" t="s">
        <v>393</v>
      </c>
    </row>
    <row r="125" spans="1:4" ht="33.75" x14ac:dyDescent="0.2">
      <c r="A125" s="41" t="s">
        <v>352</v>
      </c>
      <c r="B125" s="40">
        <v>291.60000000000002</v>
      </c>
      <c r="C125" s="29" t="s">
        <v>5</v>
      </c>
      <c r="D125" s="41" t="s">
        <v>394</v>
      </c>
    </row>
    <row r="126" spans="1:4" ht="33.75" x14ac:dyDescent="0.2">
      <c r="A126" s="41" t="s">
        <v>353</v>
      </c>
      <c r="B126" s="40">
        <v>486</v>
      </c>
      <c r="C126" s="29" t="s">
        <v>5</v>
      </c>
      <c r="D126" s="41" t="s">
        <v>395</v>
      </c>
    </row>
    <row r="127" spans="1:4" ht="33.75" x14ac:dyDescent="0.2">
      <c r="A127" s="41" t="s">
        <v>354</v>
      </c>
      <c r="B127" s="40">
        <v>486</v>
      </c>
      <c r="C127" s="29" t="s">
        <v>5</v>
      </c>
      <c r="D127" s="41" t="s">
        <v>396</v>
      </c>
    </row>
    <row r="128" spans="1:4" ht="33.75" x14ac:dyDescent="0.2">
      <c r="A128" s="41" t="s">
        <v>355</v>
      </c>
      <c r="B128" s="39">
        <v>5151.6000000000004</v>
      </c>
      <c r="C128" s="29" t="s">
        <v>5</v>
      </c>
      <c r="D128" s="41" t="s">
        <v>397</v>
      </c>
    </row>
    <row r="129" spans="1:4" ht="33.75" x14ac:dyDescent="0.2">
      <c r="A129" s="41" t="s">
        <v>356</v>
      </c>
      <c r="B129" s="39">
        <v>1944</v>
      </c>
      <c r="C129" s="29" t="s">
        <v>5</v>
      </c>
      <c r="D129" s="41" t="s">
        <v>398</v>
      </c>
    </row>
    <row r="130" spans="1:4" ht="33.75" x14ac:dyDescent="0.2">
      <c r="A130" s="41" t="s">
        <v>357</v>
      </c>
      <c r="B130" s="39">
        <v>1944</v>
      </c>
      <c r="C130" s="29" t="s">
        <v>5</v>
      </c>
      <c r="D130" s="41" t="s">
        <v>399</v>
      </c>
    </row>
    <row r="131" spans="1:4" ht="33.75" x14ac:dyDescent="0.2">
      <c r="A131" s="41" t="s">
        <v>358</v>
      </c>
      <c r="B131" s="39">
        <v>2916</v>
      </c>
      <c r="C131" s="29" t="s">
        <v>5</v>
      </c>
      <c r="D131" s="41" t="s">
        <v>400</v>
      </c>
    </row>
    <row r="132" spans="1:4" ht="33.75" x14ac:dyDescent="0.2">
      <c r="A132" s="41" t="s">
        <v>359</v>
      </c>
      <c r="B132" s="39">
        <v>3020.98</v>
      </c>
      <c r="C132" s="29" t="s">
        <v>5</v>
      </c>
      <c r="D132" s="41" t="s">
        <v>401</v>
      </c>
    </row>
    <row r="133" spans="1:4" ht="33.75" x14ac:dyDescent="0.2">
      <c r="A133" s="41" t="s">
        <v>360</v>
      </c>
      <c r="B133" s="40">
        <v>972</v>
      </c>
      <c r="C133" s="29" t="s">
        <v>5</v>
      </c>
      <c r="D133" s="41" t="s">
        <v>402</v>
      </c>
    </row>
    <row r="134" spans="1:4" ht="33.75" x14ac:dyDescent="0.2">
      <c r="A134" s="41" t="s">
        <v>361</v>
      </c>
      <c r="B134" s="40">
        <v>972</v>
      </c>
      <c r="C134" s="29" t="s">
        <v>5</v>
      </c>
      <c r="D134" s="41" t="s">
        <v>403</v>
      </c>
    </row>
    <row r="135" spans="1:4" ht="33.75" x14ac:dyDescent="0.2">
      <c r="A135" s="41" t="s">
        <v>361</v>
      </c>
      <c r="B135" s="39">
        <v>2916</v>
      </c>
      <c r="C135" s="29" t="s">
        <v>5</v>
      </c>
      <c r="D135" s="41" t="s">
        <v>404</v>
      </c>
    </row>
    <row r="136" spans="1:4" ht="33.75" x14ac:dyDescent="0.2">
      <c r="A136" s="41" t="s">
        <v>362</v>
      </c>
      <c r="B136" s="40">
        <v>486</v>
      </c>
      <c r="C136" s="29" t="s">
        <v>5</v>
      </c>
      <c r="D136" s="41" t="s">
        <v>405</v>
      </c>
    </row>
    <row r="137" spans="1:4" ht="33.75" x14ac:dyDescent="0.2">
      <c r="A137" s="41" t="s">
        <v>363</v>
      </c>
      <c r="B137" s="40">
        <v>486</v>
      </c>
      <c r="C137" s="29" t="s">
        <v>5</v>
      </c>
      <c r="D137" s="41" t="s">
        <v>406</v>
      </c>
    </row>
    <row r="138" spans="1:4" ht="33.75" x14ac:dyDescent="0.2">
      <c r="A138" s="41" t="s">
        <v>364</v>
      </c>
      <c r="B138" s="39">
        <v>9720</v>
      </c>
      <c r="C138" s="29" t="s">
        <v>5</v>
      </c>
      <c r="D138" s="41" t="s">
        <v>407</v>
      </c>
    </row>
    <row r="139" spans="1:4" ht="33.75" x14ac:dyDescent="0.2">
      <c r="A139" s="41" t="s">
        <v>365</v>
      </c>
      <c r="B139" s="40">
        <v>826.2</v>
      </c>
      <c r="C139" s="29" t="s">
        <v>5</v>
      </c>
      <c r="D139" s="41" t="s">
        <v>408</v>
      </c>
    </row>
    <row r="140" spans="1:4" ht="33.75" x14ac:dyDescent="0.2">
      <c r="A140" s="41" t="s">
        <v>366</v>
      </c>
      <c r="B140" s="39">
        <v>10011.6</v>
      </c>
      <c r="C140" s="29" t="s">
        <v>5</v>
      </c>
      <c r="D140" s="41" t="s">
        <v>409</v>
      </c>
    </row>
    <row r="141" spans="1:4" ht="33.75" x14ac:dyDescent="0.2">
      <c r="A141" s="41" t="s">
        <v>367</v>
      </c>
      <c r="B141" s="39">
        <v>1458</v>
      </c>
      <c r="C141" s="29" t="s">
        <v>5</v>
      </c>
      <c r="D141" s="41" t="s">
        <v>410</v>
      </c>
    </row>
    <row r="142" spans="1:4" ht="33.75" x14ac:dyDescent="0.2">
      <c r="A142" s="41" t="s">
        <v>368</v>
      </c>
      <c r="B142" s="39">
        <v>3888</v>
      </c>
      <c r="C142" s="29" t="s">
        <v>5</v>
      </c>
      <c r="D142" s="41" t="s">
        <v>411</v>
      </c>
    </row>
    <row r="143" spans="1:4" ht="33.75" x14ac:dyDescent="0.2">
      <c r="A143" s="41" t="s">
        <v>369</v>
      </c>
      <c r="B143" s="40">
        <v>291.60000000000002</v>
      </c>
      <c r="C143" s="29" t="s">
        <v>5</v>
      </c>
      <c r="D143" s="41" t="s">
        <v>412</v>
      </c>
    </row>
    <row r="144" spans="1:4" ht="33.75" x14ac:dyDescent="0.2">
      <c r="A144" s="41" t="s">
        <v>369</v>
      </c>
      <c r="B144" s="39">
        <v>6318</v>
      </c>
      <c r="C144" s="29" t="s">
        <v>5</v>
      </c>
      <c r="D144" s="41" t="s">
        <v>413</v>
      </c>
    </row>
    <row r="145" spans="1:4" ht="33.75" x14ac:dyDescent="0.2">
      <c r="A145" s="41" t="s">
        <v>370</v>
      </c>
      <c r="B145" s="39">
        <v>51516</v>
      </c>
      <c r="C145" s="29" t="s">
        <v>5</v>
      </c>
      <c r="D145" s="41" t="s">
        <v>414</v>
      </c>
    </row>
    <row r="146" spans="1:4" ht="33.75" x14ac:dyDescent="0.2">
      <c r="A146" s="41" t="s">
        <v>371</v>
      </c>
      <c r="B146" s="40">
        <v>972</v>
      </c>
      <c r="C146" s="29" t="s">
        <v>5</v>
      </c>
      <c r="D146" s="41" t="s">
        <v>415</v>
      </c>
    </row>
    <row r="147" spans="1:4" ht="33.75" x14ac:dyDescent="0.2">
      <c r="A147" s="41" t="s">
        <v>372</v>
      </c>
      <c r="B147" s="39">
        <v>4860</v>
      </c>
      <c r="C147" s="29" t="s">
        <v>5</v>
      </c>
      <c r="D147" s="41" t="s">
        <v>416</v>
      </c>
    </row>
    <row r="148" spans="1:4" ht="33.75" x14ac:dyDescent="0.2">
      <c r="A148" s="41" t="s">
        <v>373</v>
      </c>
      <c r="B148" s="39">
        <v>2916</v>
      </c>
      <c r="C148" s="29" t="s">
        <v>5</v>
      </c>
      <c r="D148" s="41" t="s">
        <v>417</v>
      </c>
    </row>
    <row r="149" spans="1:4" ht="33.75" x14ac:dyDescent="0.2">
      <c r="A149" s="41" t="s">
        <v>373</v>
      </c>
      <c r="B149" s="39">
        <v>4860</v>
      </c>
      <c r="C149" s="29" t="s">
        <v>5</v>
      </c>
      <c r="D149" s="41" t="s">
        <v>418</v>
      </c>
    </row>
    <row r="150" spans="1:4" ht="33.75" x14ac:dyDescent="0.2">
      <c r="A150" s="41" t="s">
        <v>373</v>
      </c>
      <c r="B150" s="39">
        <v>11178</v>
      </c>
      <c r="C150" s="29" t="s">
        <v>5</v>
      </c>
      <c r="D150" s="41" t="s">
        <v>419</v>
      </c>
    </row>
    <row r="151" spans="1:4" ht="33.75" x14ac:dyDescent="0.2">
      <c r="A151" s="41" t="s">
        <v>374</v>
      </c>
      <c r="B151" s="39">
        <v>5346</v>
      </c>
      <c r="C151" s="29" t="s">
        <v>5</v>
      </c>
      <c r="D151" s="41" t="s">
        <v>420</v>
      </c>
    </row>
    <row r="152" spans="1:4" ht="33.75" x14ac:dyDescent="0.2">
      <c r="A152" s="41" t="s">
        <v>375</v>
      </c>
      <c r="B152" s="39">
        <v>3693.6</v>
      </c>
      <c r="C152" s="29" t="s">
        <v>5</v>
      </c>
      <c r="D152" s="41" t="s">
        <v>421</v>
      </c>
    </row>
    <row r="153" spans="1:4" ht="33.75" x14ac:dyDescent="0.2">
      <c r="A153" s="41" t="s">
        <v>376</v>
      </c>
      <c r="B153" s="39">
        <v>1944</v>
      </c>
      <c r="C153" s="29" t="s">
        <v>5</v>
      </c>
      <c r="D153" s="41" t="s">
        <v>422</v>
      </c>
    </row>
    <row r="154" spans="1:4" ht="33.75" x14ac:dyDescent="0.2">
      <c r="A154" s="41" t="s">
        <v>431</v>
      </c>
      <c r="B154" s="40">
        <v>972</v>
      </c>
      <c r="C154" s="29" t="s">
        <v>5</v>
      </c>
      <c r="D154" s="41" t="s">
        <v>434</v>
      </c>
    </row>
    <row r="155" spans="1:4" ht="33.75" x14ac:dyDescent="0.2">
      <c r="A155" s="41" t="s">
        <v>431</v>
      </c>
      <c r="B155" s="39">
        <v>4860</v>
      </c>
      <c r="C155" s="29" t="s">
        <v>5</v>
      </c>
      <c r="D155" s="41" t="s">
        <v>435</v>
      </c>
    </row>
    <row r="156" spans="1:4" ht="33.75" x14ac:dyDescent="0.2">
      <c r="A156" s="41" t="s">
        <v>431</v>
      </c>
      <c r="B156" s="39">
        <v>48600</v>
      </c>
      <c r="C156" s="29" t="s">
        <v>5</v>
      </c>
      <c r="D156" s="41" t="s">
        <v>436</v>
      </c>
    </row>
    <row r="157" spans="1:4" ht="33.75" x14ac:dyDescent="0.2">
      <c r="A157" s="41" t="s">
        <v>432</v>
      </c>
      <c r="B157" s="39">
        <v>5832</v>
      </c>
      <c r="C157" s="29" t="s">
        <v>5</v>
      </c>
      <c r="D157" s="41" t="s">
        <v>437</v>
      </c>
    </row>
    <row r="158" spans="1:4" ht="33.75" x14ac:dyDescent="0.2">
      <c r="A158" s="41" t="s">
        <v>433</v>
      </c>
      <c r="B158" s="39">
        <v>24300</v>
      </c>
      <c r="C158" s="29" t="s">
        <v>5</v>
      </c>
      <c r="D158" s="41" t="s">
        <v>438</v>
      </c>
    </row>
    <row r="159" spans="1:4" ht="33.75" x14ac:dyDescent="0.2">
      <c r="A159" s="41" t="s">
        <v>441</v>
      </c>
      <c r="B159" s="39">
        <v>2916</v>
      </c>
      <c r="C159" s="29" t="s">
        <v>5</v>
      </c>
      <c r="D159" s="41" t="s">
        <v>447</v>
      </c>
    </row>
    <row r="160" spans="1:4" ht="33.75" x14ac:dyDescent="0.2">
      <c r="A160" s="41" t="s">
        <v>442</v>
      </c>
      <c r="B160" s="40">
        <v>972</v>
      </c>
      <c r="C160" s="29" t="s">
        <v>5</v>
      </c>
      <c r="D160" s="41" t="s">
        <v>448</v>
      </c>
    </row>
    <row r="161" spans="1:4" ht="33.75" x14ac:dyDescent="0.2">
      <c r="A161" s="41" t="s">
        <v>443</v>
      </c>
      <c r="B161" s="40">
        <v>11.99</v>
      </c>
      <c r="C161" s="29" t="s">
        <v>5</v>
      </c>
      <c r="D161" s="41" t="s">
        <v>449</v>
      </c>
    </row>
    <row r="162" spans="1:4" ht="33.75" x14ac:dyDescent="0.2">
      <c r="A162" s="41" t="s">
        <v>443</v>
      </c>
      <c r="B162" s="39">
        <v>5151.6000000000004</v>
      </c>
      <c r="C162" s="29" t="s">
        <v>5</v>
      </c>
      <c r="D162" s="41" t="s">
        <v>450</v>
      </c>
    </row>
    <row r="163" spans="1:4" ht="33.75" x14ac:dyDescent="0.2">
      <c r="A163" s="41" t="s">
        <v>443</v>
      </c>
      <c r="B163" s="39">
        <v>20898</v>
      </c>
      <c r="C163" s="29" t="s">
        <v>5</v>
      </c>
      <c r="D163" s="41" t="s">
        <v>451</v>
      </c>
    </row>
    <row r="164" spans="1:4" ht="33.75" x14ac:dyDescent="0.2">
      <c r="A164" s="41" t="s">
        <v>444</v>
      </c>
      <c r="B164" s="39">
        <v>31006.799999999999</v>
      </c>
      <c r="C164" s="29" t="s">
        <v>5</v>
      </c>
      <c r="D164" s="41" t="s">
        <v>452</v>
      </c>
    </row>
    <row r="165" spans="1:4" ht="33.75" x14ac:dyDescent="0.2">
      <c r="A165" s="41" t="s">
        <v>445</v>
      </c>
      <c r="B165" s="39">
        <v>27302.51</v>
      </c>
      <c r="C165" s="29" t="s">
        <v>5</v>
      </c>
      <c r="D165" s="41" t="s">
        <v>453</v>
      </c>
    </row>
    <row r="166" spans="1:4" ht="33.75" x14ac:dyDescent="0.2">
      <c r="A166" s="41" t="s">
        <v>446</v>
      </c>
      <c r="B166" s="39">
        <v>14774.4</v>
      </c>
      <c r="C166" s="29" t="s">
        <v>5</v>
      </c>
      <c r="D166" s="41" t="s">
        <v>454</v>
      </c>
    </row>
    <row r="167" spans="1:4" ht="24" customHeight="1" x14ac:dyDescent="0.2">
      <c r="A167" s="29" t="s">
        <v>423</v>
      </c>
      <c r="B167" s="81">
        <f>SUM(B2:B166)</f>
        <v>1351849.8900000001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ColWidth="9.140625" defaultRowHeight="11.25" x14ac:dyDescent="0.2"/>
  <cols>
    <col min="1" max="16384" width="9.140625" style="28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32" workbookViewId="0">
      <selection activeCell="D53" sqref="D53"/>
    </sheetView>
  </sheetViews>
  <sheetFormatPr defaultColWidth="9.140625" defaultRowHeight="11.25" x14ac:dyDescent="0.2"/>
  <cols>
    <col min="1" max="1" width="15.85546875" style="28" customWidth="1"/>
    <col min="2" max="2" width="15.7109375" style="28" bestFit="1" customWidth="1"/>
    <col min="3" max="3" width="41.5703125" style="28" customWidth="1"/>
    <col min="4" max="4" width="42.28515625" style="28" customWidth="1"/>
    <col min="5" max="5" width="29.5703125" style="28" bestFit="1" customWidth="1"/>
    <col min="6" max="7" width="10.140625" style="28" bestFit="1" customWidth="1"/>
    <col min="8" max="16384" width="9.140625" style="28"/>
  </cols>
  <sheetData>
    <row r="1" spans="1:5" x14ac:dyDescent="0.2">
      <c r="A1" s="25" t="s">
        <v>0</v>
      </c>
      <c r="B1" s="26" t="s">
        <v>1</v>
      </c>
      <c r="C1" s="27" t="s">
        <v>2</v>
      </c>
      <c r="D1" s="27" t="s">
        <v>3</v>
      </c>
    </row>
    <row r="2" spans="1:5" s="30" customFormat="1" ht="15" customHeight="1" x14ac:dyDescent="0.2">
      <c r="A2" s="68" t="s">
        <v>51</v>
      </c>
      <c r="B2" s="69">
        <v>5000</v>
      </c>
      <c r="C2" s="73" t="s">
        <v>45</v>
      </c>
      <c r="D2" s="73" t="s">
        <v>234</v>
      </c>
    </row>
    <row r="3" spans="1:5" s="30" customFormat="1" ht="15" customHeight="1" x14ac:dyDescent="0.2">
      <c r="A3" s="68" t="s">
        <v>53</v>
      </c>
      <c r="B3" s="72">
        <v>30000</v>
      </c>
      <c r="C3" s="76" t="s">
        <v>235</v>
      </c>
      <c r="D3" s="73" t="s">
        <v>234</v>
      </c>
    </row>
    <row r="4" spans="1:5" s="30" customFormat="1" ht="15" customHeight="1" x14ac:dyDescent="0.2">
      <c r="A4" s="68" t="s">
        <v>58</v>
      </c>
      <c r="B4" s="69">
        <v>2700000</v>
      </c>
      <c r="C4" s="74" t="s">
        <v>236</v>
      </c>
      <c r="D4" s="73" t="s">
        <v>234</v>
      </c>
    </row>
    <row r="5" spans="1:5" s="30" customFormat="1" ht="15" customHeight="1" x14ac:dyDescent="0.2">
      <c r="A5" s="68" t="s">
        <v>69</v>
      </c>
      <c r="B5" s="69">
        <v>5000</v>
      </c>
      <c r="C5" s="71" t="s">
        <v>237</v>
      </c>
      <c r="D5" s="73" t="s">
        <v>234</v>
      </c>
    </row>
    <row r="6" spans="1:5" ht="15" customHeight="1" x14ac:dyDescent="0.2">
      <c r="A6" s="68" t="s">
        <v>69</v>
      </c>
      <c r="B6" s="69">
        <v>500000</v>
      </c>
      <c r="C6" s="71" t="s">
        <v>14</v>
      </c>
      <c r="D6" s="73" t="s">
        <v>234</v>
      </c>
    </row>
    <row r="7" spans="1:5" ht="15" customHeight="1" x14ac:dyDescent="0.2">
      <c r="A7" s="68" t="s">
        <v>221</v>
      </c>
      <c r="B7" s="69">
        <v>30000</v>
      </c>
      <c r="C7" s="71" t="s">
        <v>239</v>
      </c>
      <c r="D7" s="73" t="s">
        <v>234</v>
      </c>
    </row>
    <row r="8" spans="1:5" ht="15" customHeight="1" x14ac:dyDescent="0.2">
      <c r="A8" s="68" t="s">
        <v>222</v>
      </c>
      <c r="B8" s="69">
        <v>3000</v>
      </c>
      <c r="C8" s="71" t="s">
        <v>45</v>
      </c>
      <c r="D8" s="75" t="s">
        <v>234</v>
      </c>
      <c r="E8" s="79"/>
    </row>
    <row r="9" spans="1:5" ht="15" customHeight="1" x14ac:dyDescent="0.2">
      <c r="A9" s="68" t="s">
        <v>222</v>
      </c>
      <c r="B9" s="69">
        <v>3000000</v>
      </c>
      <c r="C9" s="71" t="s">
        <v>236</v>
      </c>
      <c r="D9" s="80" t="s">
        <v>234</v>
      </c>
    </row>
    <row r="10" spans="1:5" ht="15" customHeight="1" x14ac:dyDescent="0.2">
      <c r="A10" s="68" t="s">
        <v>82</v>
      </c>
      <c r="B10" s="69">
        <v>30000</v>
      </c>
      <c r="C10" s="71" t="s">
        <v>239</v>
      </c>
      <c r="D10" s="73" t="s">
        <v>234</v>
      </c>
    </row>
    <row r="11" spans="1:5" ht="15" customHeight="1" x14ac:dyDescent="0.2">
      <c r="A11" s="68" t="s">
        <v>223</v>
      </c>
      <c r="B11" s="69">
        <v>3000000</v>
      </c>
      <c r="C11" s="71" t="s">
        <v>236</v>
      </c>
      <c r="D11" s="73" t="s">
        <v>234</v>
      </c>
    </row>
    <row r="12" spans="1:5" ht="15" customHeight="1" x14ac:dyDescent="0.2">
      <c r="A12" s="68" t="s">
        <v>85</v>
      </c>
      <c r="B12" s="69">
        <v>40000</v>
      </c>
      <c r="C12" s="71" t="s">
        <v>240</v>
      </c>
      <c r="D12" s="73" t="s">
        <v>234</v>
      </c>
    </row>
    <row r="13" spans="1:5" ht="15" customHeight="1" x14ac:dyDescent="0.2">
      <c r="A13" s="68" t="s">
        <v>90</v>
      </c>
      <c r="B13" s="69">
        <v>500000</v>
      </c>
      <c r="C13" s="71" t="s">
        <v>14</v>
      </c>
      <c r="D13" s="73" t="s">
        <v>234</v>
      </c>
    </row>
    <row r="14" spans="1:5" ht="15" customHeight="1" x14ac:dyDescent="0.2">
      <c r="A14" s="68" t="s">
        <v>96</v>
      </c>
      <c r="B14" s="69">
        <v>3000000</v>
      </c>
      <c r="C14" s="71" t="s">
        <v>236</v>
      </c>
      <c r="D14" s="73" t="s">
        <v>234</v>
      </c>
    </row>
    <row r="15" spans="1:5" ht="15" customHeight="1" x14ac:dyDescent="0.2">
      <c r="A15" s="68" t="s">
        <v>99</v>
      </c>
      <c r="B15" s="69">
        <v>10000</v>
      </c>
      <c r="C15" s="71" t="s">
        <v>241</v>
      </c>
      <c r="D15" s="73" t="s">
        <v>234</v>
      </c>
    </row>
    <row r="16" spans="1:5" ht="15" x14ac:dyDescent="0.2">
      <c r="A16" s="68" t="s">
        <v>100</v>
      </c>
      <c r="B16" s="69">
        <v>60000</v>
      </c>
      <c r="C16" s="71" t="s">
        <v>242</v>
      </c>
      <c r="D16" s="73" t="s">
        <v>238</v>
      </c>
    </row>
    <row r="17" spans="1:5" ht="15" customHeight="1" x14ac:dyDescent="0.2">
      <c r="A17" s="68" t="s">
        <v>224</v>
      </c>
      <c r="B17" s="69">
        <v>30000</v>
      </c>
      <c r="C17" s="71" t="s">
        <v>239</v>
      </c>
      <c r="D17" s="73" t="s">
        <v>234</v>
      </c>
    </row>
    <row r="18" spans="1:5" ht="15" customHeight="1" x14ac:dyDescent="0.2">
      <c r="A18" s="68" t="s">
        <v>101</v>
      </c>
      <c r="B18" s="69">
        <v>700000</v>
      </c>
      <c r="C18" s="71" t="s">
        <v>14</v>
      </c>
      <c r="D18" s="73" t="s">
        <v>234</v>
      </c>
    </row>
    <row r="19" spans="1:5" ht="15" customHeight="1" x14ac:dyDescent="0.2">
      <c r="A19" s="68" t="s">
        <v>103</v>
      </c>
      <c r="B19" s="69">
        <v>100000</v>
      </c>
      <c r="C19" s="71" t="s">
        <v>46</v>
      </c>
      <c r="D19" s="73" t="s">
        <v>234</v>
      </c>
    </row>
    <row r="20" spans="1:5" ht="15" customHeight="1" x14ac:dyDescent="0.2">
      <c r="A20" s="68" t="s">
        <v>107</v>
      </c>
      <c r="B20" s="69">
        <v>3000000</v>
      </c>
      <c r="C20" s="71" t="s">
        <v>236</v>
      </c>
      <c r="D20" s="73" t="s">
        <v>234</v>
      </c>
    </row>
    <row r="21" spans="1:5" ht="15" customHeight="1" x14ac:dyDescent="0.2">
      <c r="A21" s="68" t="s">
        <v>226</v>
      </c>
      <c r="B21" s="69">
        <v>30000</v>
      </c>
      <c r="C21" s="71" t="s">
        <v>239</v>
      </c>
      <c r="D21" s="73" t="s">
        <v>234</v>
      </c>
    </row>
    <row r="22" spans="1:5" ht="15" customHeight="1" x14ac:dyDescent="0.2">
      <c r="A22" s="68" t="s">
        <v>119</v>
      </c>
      <c r="B22" s="69">
        <v>150000</v>
      </c>
      <c r="C22" s="71" t="s">
        <v>244</v>
      </c>
      <c r="D22" s="73" t="s">
        <v>234</v>
      </c>
    </row>
    <row r="23" spans="1:5" ht="15" customHeight="1" x14ac:dyDescent="0.2">
      <c r="A23" s="68" t="s">
        <v>227</v>
      </c>
      <c r="B23" s="69">
        <v>150000</v>
      </c>
      <c r="C23" s="71" t="s">
        <v>245</v>
      </c>
      <c r="D23" s="73" t="s">
        <v>234</v>
      </c>
    </row>
    <row r="24" spans="1:5" ht="15" customHeight="1" x14ac:dyDescent="0.2">
      <c r="A24" s="68" t="s">
        <v>227</v>
      </c>
      <c r="B24" s="69">
        <v>3000000</v>
      </c>
      <c r="C24" s="71" t="s">
        <v>236</v>
      </c>
      <c r="D24" s="73" t="s">
        <v>234</v>
      </c>
    </row>
    <row r="25" spans="1:5" ht="15" customHeight="1" x14ac:dyDescent="0.2">
      <c r="A25" s="68" t="s">
        <v>122</v>
      </c>
      <c r="B25" s="69">
        <v>30000</v>
      </c>
      <c r="C25" s="71" t="s">
        <v>239</v>
      </c>
      <c r="D25" s="73" t="s">
        <v>234</v>
      </c>
    </row>
    <row r="26" spans="1:5" ht="15" customHeight="1" x14ac:dyDescent="0.2">
      <c r="A26" s="68" t="s">
        <v>123</v>
      </c>
      <c r="B26" s="69">
        <v>150000</v>
      </c>
      <c r="C26" s="71" t="s">
        <v>245</v>
      </c>
      <c r="D26" s="73" t="s">
        <v>234</v>
      </c>
    </row>
    <row r="27" spans="1:5" ht="15" customHeight="1" x14ac:dyDescent="0.2">
      <c r="A27" s="68" t="s">
        <v>228</v>
      </c>
      <c r="B27" s="69">
        <v>150000</v>
      </c>
      <c r="C27" s="71" t="s">
        <v>246</v>
      </c>
      <c r="D27" s="73" t="s">
        <v>234</v>
      </c>
    </row>
    <row r="28" spans="1:5" ht="15" customHeight="1" x14ac:dyDescent="0.2">
      <c r="A28" s="68" t="s">
        <v>229</v>
      </c>
      <c r="B28" s="69">
        <v>300000</v>
      </c>
      <c r="C28" s="71" t="s">
        <v>247</v>
      </c>
      <c r="D28" s="73" t="s">
        <v>234</v>
      </c>
    </row>
    <row r="29" spans="1:5" ht="15" customHeight="1" x14ac:dyDescent="0.2">
      <c r="A29" s="68" t="s">
        <v>229</v>
      </c>
      <c r="B29" s="69">
        <v>3000000</v>
      </c>
      <c r="C29" s="71" t="s">
        <v>236</v>
      </c>
      <c r="D29" s="73" t="s">
        <v>234</v>
      </c>
    </row>
    <row r="30" spans="1:5" ht="15" customHeight="1" x14ac:dyDescent="0.2">
      <c r="A30" s="68" t="s">
        <v>126</v>
      </c>
      <c r="B30" s="69">
        <v>500000</v>
      </c>
      <c r="C30" s="71" t="s">
        <v>248</v>
      </c>
      <c r="D30" s="73" t="s">
        <v>234</v>
      </c>
    </row>
    <row r="31" spans="1:5" ht="15" customHeight="1" x14ac:dyDescent="0.2">
      <c r="A31" s="68" t="s">
        <v>230</v>
      </c>
      <c r="B31" s="69">
        <v>30000</v>
      </c>
      <c r="C31" s="71" t="s">
        <v>239</v>
      </c>
      <c r="D31" s="73" t="s">
        <v>234</v>
      </c>
    </row>
    <row r="32" spans="1:5" ht="15" customHeight="1" x14ac:dyDescent="0.2">
      <c r="A32" s="68" t="s">
        <v>232</v>
      </c>
      <c r="B32" s="69">
        <v>3000000</v>
      </c>
      <c r="C32" s="71" t="s">
        <v>236</v>
      </c>
      <c r="D32" s="73" t="s">
        <v>238</v>
      </c>
      <c r="E32" s="56"/>
    </row>
    <row r="33" spans="1:4" ht="15" x14ac:dyDescent="0.2">
      <c r="A33" s="82">
        <v>44798</v>
      </c>
      <c r="B33" s="69">
        <v>150000</v>
      </c>
      <c r="C33" s="71" t="s">
        <v>246</v>
      </c>
      <c r="D33" s="73" t="s">
        <v>238</v>
      </c>
    </row>
    <row r="34" spans="1:4" ht="15" x14ac:dyDescent="0.2">
      <c r="A34" s="82">
        <v>44810</v>
      </c>
      <c r="B34" s="69">
        <v>150000</v>
      </c>
      <c r="C34" s="71" t="s">
        <v>245</v>
      </c>
      <c r="D34" s="73" t="s">
        <v>238</v>
      </c>
    </row>
    <row r="35" spans="1:4" ht="15" x14ac:dyDescent="0.2">
      <c r="A35" s="82">
        <v>44819</v>
      </c>
      <c r="B35" s="69">
        <v>150000</v>
      </c>
      <c r="C35" s="71" t="s">
        <v>245</v>
      </c>
      <c r="D35" s="73" t="s">
        <v>238</v>
      </c>
    </row>
    <row r="36" spans="1:4" ht="15" x14ac:dyDescent="0.2">
      <c r="A36" s="82">
        <v>44823</v>
      </c>
      <c r="B36" s="69">
        <v>300000</v>
      </c>
      <c r="C36" s="71" t="s">
        <v>424</v>
      </c>
      <c r="D36" s="73" t="s">
        <v>238</v>
      </c>
    </row>
    <row r="37" spans="1:4" ht="15" x14ac:dyDescent="0.2">
      <c r="A37" s="82">
        <v>44824</v>
      </c>
      <c r="B37" s="69">
        <v>150000</v>
      </c>
      <c r="C37" s="71" t="s">
        <v>246</v>
      </c>
      <c r="D37" s="73" t="s">
        <v>238</v>
      </c>
    </row>
    <row r="38" spans="1:4" ht="15" x14ac:dyDescent="0.2">
      <c r="A38" s="82">
        <v>44826</v>
      </c>
      <c r="B38" s="69">
        <v>3500000</v>
      </c>
      <c r="C38" s="71" t="s">
        <v>236</v>
      </c>
      <c r="D38" s="73" t="s">
        <v>238</v>
      </c>
    </row>
    <row r="39" spans="1:4" ht="15" x14ac:dyDescent="0.2">
      <c r="A39" s="82">
        <v>44832</v>
      </c>
      <c r="B39" s="69">
        <v>30000</v>
      </c>
      <c r="C39" s="71" t="s">
        <v>239</v>
      </c>
      <c r="D39" s="73" t="s">
        <v>238</v>
      </c>
    </row>
    <row r="40" spans="1:4" ht="15" x14ac:dyDescent="0.2">
      <c r="A40" s="82">
        <v>44845</v>
      </c>
      <c r="B40" s="69">
        <v>100000</v>
      </c>
      <c r="C40" s="71" t="s">
        <v>46</v>
      </c>
      <c r="D40" s="73" t="s">
        <v>238</v>
      </c>
    </row>
    <row r="41" spans="1:4" ht="15" x14ac:dyDescent="0.2">
      <c r="A41" s="82">
        <v>44847</v>
      </c>
      <c r="B41" s="69">
        <v>30000</v>
      </c>
      <c r="C41" s="71" t="s">
        <v>425</v>
      </c>
      <c r="D41" s="73" t="s">
        <v>238</v>
      </c>
    </row>
    <row r="42" spans="1:4" ht="15" x14ac:dyDescent="0.2">
      <c r="A42" s="82">
        <v>44851</v>
      </c>
      <c r="B42" s="69">
        <v>150000</v>
      </c>
      <c r="C42" s="71" t="s">
        <v>245</v>
      </c>
      <c r="D42" s="73" t="s">
        <v>238</v>
      </c>
    </row>
    <row r="43" spans="1:4" ht="15" x14ac:dyDescent="0.2">
      <c r="A43" s="82">
        <v>44852</v>
      </c>
      <c r="B43" s="69">
        <v>150000</v>
      </c>
      <c r="C43" s="71" t="s">
        <v>246</v>
      </c>
      <c r="D43" s="73" t="s">
        <v>238</v>
      </c>
    </row>
    <row r="44" spans="1:4" ht="15" x14ac:dyDescent="0.2">
      <c r="A44" s="82">
        <v>44855</v>
      </c>
      <c r="B44" s="69">
        <v>3500000</v>
      </c>
      <c r="C44" s="71" t="s">
        <v>236</v>
      </c>
      <c r="D44" s="73" t="s">
        <v>238</v>
      </c>
    </row>
    <row r="45" spans="1:4" ht="15" x14ac:dyDescent="0.2">
      <c r="A45" s="82">
        <v>44861</v>
      </c>
      <c r="B45" s="69">
        <v>30000</v>
      </c>
      <c r="C45" s="71" t="s">
        <v>239</v>
      </c>
      <c r="D45" s="73" t="s">
        <v>238</v>
      </c>
    </row>
    <row r="46" spans="1:4" ht="15" x14ac:dyDescent="0.2">
      <c r="A46" s="82">
        <v>44880</v>
      </c>
      <c r="B46" s="69">
        <v>150000</v>
      </c>
      <c r="C46" s="71" t="s">
        <v>246</v>
      </c>
      <c r="D46" s="73" t="s">
        <v>238</v>
      </c>
    </row>
    <row r="47" spans="1:4" ht="15" x14ac:dyDescent="0.2">
      <c r="A47" s="82">
        <v>44881</v>
      </c>
      <c r="B47" s="69">
        <v>30000</v>
      </c>
      <c r="C47" s="71" t="s">
        <v>239</v>
      </c>
      <c r="D47" s="73" t="s">
        <v>238</v>
      </c>
    </row>
    <row r="48" spans="1:4" ht="15" x14ac:dyDescent="0.2">
      <c r="A48" s="82">
        <v>44883</v>
      </c>
      <c r="B48" s="69">
        <v>150000</v>
      </c>
      <c r="C48" s="71" t="s">
        <v>245</v>
      </c>
      <c r="D48" s="73" t="s">
        <v>238</v>
      </c>
    </row>
    <row r="49" spans="1:4" ht="15" customHeight="1" x14ac:dyDescent="0.2">
      <c r="A49" s="82">
        <v>44886</v>
      </c>
      <c r="B49" s="69">
        <v>1000000</v>
      </c>
      <c r="C49" s="71" t="s">
        <v>426</v>
      </c>
      <c r="D49" s="73" t="s">
        <v>238</v>
      </c>
    </row>
    <row r="50" spans="1:4" ht="15" x14ac:dyDescent="0.2">
      <c r="A50" s="82">
        <v>44887</v>
      </c>
      <c r="B50" s="69">
        <v>3500000</v>
      </c>
      <c r="C50" s="71" t="s">
        <v>236</v>
      </c>
      <c r="D50" s="73" t="s">
        <v>238</v>
      </c>
    </row>
    <row r="51" spans="1:4" ht="15" x14ac:dyDescent="0.2">
      <c r="A51" s="82">
        <v>44910</v>
      </c>
      <c r="B51" s="69">
        <v>112870</v>
      </c>
      <c r="C51" s="71" t="s">
        <v>247</v>
      </c>
      <c r="D51" s="73" t="s">
        <v>238</v>
      </c>
    </row>
    <row r="52" spans="1:4" ht="15" x14ac:dyDescent="0.2">
      <c r="A52" s="82">
        <v>44911</v>
      </c>
      <c r="B52" s="69">
        <v>10000</v>
      </c>
      <c r="C52" s="71" t="s">
        <v>439</v>
      </c>
      <c r="D52" s="73" t="s">
        <v>238</v>
      </c>
    </row>
    <row r="53" spans="1:4" ht="15" x14ac:dyDescent="0.2">
      <c r="A53" s="82">
        <v>44911</v>
      </c>
      <c r="B53" s="69">
        <v>150000</v>
      </c>
      <c r="C53" s="71" t="s">
        <v>245</v>
      </c>
      <c r="D53" s="73" t="s">
        <v>238</v>
      </c>
    </row>
    <row r="54" spans="1:4" ht="15" x14ac:dyDescent="0.2">
      <c r="A54" s="82">
        <v>44915</v>
      </c>
      <c r="B54" s="69">
        <v>150000</v>
      </c>
      <c r="C54" s="71" t="s">
        <v>246</v>
      </c>
      <c r="D54" s="73" t="s">
        <v>238</v>
      </c>
    </row>
    <row r="55" spans="1:4" ht="15" x14ac:dyDescent="0.2">
      <c r="A55" s="82">
        <v>44916</v>
      </c>
      <c r="B55" s="69">
        <v>3500000</v>
      </c>
      <c r="C55" s="71" t="s">
        <v>236</v>
      </c>
      <c r="D55" s="73" t="s">
        <v>238</v>
      </c>
    </row>
    <row r="56" spans="1:4" ht="15" x14ac:dyDescent="0.2">
      <c r="A56" s="82">
        <v>44917</v>
      </c>
      <c r="B56" s="69">
        <v>1000000</v>
      </c>
      <c r="C56" s="71" t="s">
        <v>455</v>
      </c>
      <c r="D56" s="86" t="s">
        <v>238</v>
      </c>
    </row>
    <row r="57" spans="1:4" ht="15" customHeight="1" x14ac:dyDescent="0.2">
      <c r="A57" s="28" t="s">
        <v>42</v>
      </c>
      <c r="B57" s="56">
        <f>SUM(B2:B56)</f>
        <v>45375870</v>
      </c>
      <c r="C57" s="63"/>
    </row>
    <row r="58" spans="1:4" x14ac:dyDescent="0.2">
      <c r="A58" s="28" t="s">
        <v>43</v>
      </c>
      <c r="B58" s="56">
        <f>B4+B9+B11+B14+B19+B20+B22+B23+B24+B26+B27+B29+B32+B30+B33+B34+B35+B36+B37+B38+B40+B41+B42+B43+B44+B46+B48+B50+B52+B53+B54+B55+B56</f>
        <v>41840000</v>
      </c>
    </row>
    <row r="59" spans="1:4" x14ac:dyDescent="0.2">
      <c r="A59" s="28" t="s">
        <v>40</v>
      </c>
      <c r="B59" s="56">
        <f>B2+B3+B5+B6+B7+B8+B10+B12+B13+B15+B16+B17+B18+B21+B25+B28+B31+B39+B45+B47+B49+B51</f>
        <v>3535870</v>
      </c>
    </row>
    <row r="60" spans="1:4" x14ac:dyDescent="0.2">
      <c r="B60" s="66"/>
    </row>
    <row r="72" spans="2:2" x14ac:dyDescent="0.2">
      <c r="B72" s="6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6"/>
  <sheetViews>
    <sheetView topLeftCell="A218" workbookViewId="0">
      <selection activeCell="C247" sqref="C247"/>
    </sheetView>
  </sheetViews>
  <sheetFormatPr defaultColWidth="9.140625" defaultRowHeight="15" x14ac:dyDescent="0.25"/>
  <cols>
    <col min="1" max="1" width="15.7109375" style="1" customWidth="1"/>
    <col min="2" max="2" width="18.28515625" style="1" customWidth="1"/>
    <col min="3" max="3" width="38.140625" style="5" customWidth="1"/>
    <col min="4" max="4" width="42.28515625" style="1" bestFit="1" customWidth="1"/>
    <col min="5" max="5" width="10.140625" style="1" bestFit="1" customWidth="1"/>
    <col min="6" max="16384" width="9.140625" style="1"/>
  </cols>
  <sheetData>
    <row r="1" spans="1:4" x14ac:dyDescent="0.25">
      <c r="A1" s="2" t="s">
        <v>0</v>
      </c>
      <c r="B1" s="22" t="s">
        <v>1</v>
      </c>
      <c r="C1" s="24" t="s">
        <v>2</v>
      </c>
      <c r="D1" s="23" t="s">
        <v>3</v>
      </c>
    </row>
    <row r="2" spans="1:4" s="9" customFormat="1" ht="15" customHeight="1" x14ac:dyDescent="0.25">
      <c r="A2" s="68" t="s">
        <v>51</v>
      </c>
      <c r="B2" s="69">
        <v>1000</v>
      </c>
      <c r="C2" s="70" t="s">
        <v>14</v>
      </c>
      <c r="D2" s="34" t="s">
        <v>16</v>
      </c>
    </row>
    <row r="3" spans="1:4" s="9" customFormat="1" ht="15" customHeight="1" x14ac:dyDescent="0.25">
      <c r="A3" s="68" t="s">
        <v>268</v>
      </c>
      <c r="B3" s="69">
        <v>5000</v>
      </c>
      <c r="C3" s="70" t="s">
        <v>41</v>
      </c>
      <c r="D3" s="34" t="s">
        <v>16</v>
      </c>
    </row>
    <row r="4" spans="1:4" s="9" customFormat="1" ht="15" customHeight="1" x14ac:dyDescent="0.25">
      <c r="A4" s="68" t="s">
        <v>269</v>
      </c>
      <c r="B4" s="69">
        <v>1000</v>
      </c>
      <c r="C4" s="70" t="s">
        <v>14</v>
      </c>
      <c r="D4" s="34" t="s">
        <v>16</v>
      </c>
    </row>
    <row r="5" spans="1:4" s="9" customFormat="1" ht="15" customHeight="1" x14ac:dyDescent="0.25">
      <c r="A5" s="68" t="s">
        <v>269</v>
      </c>
      <c r="B5" s="69">
        <v>41100</v>
      </c>
      <c r="C5" s="70" t="s">
        <v>14</v>
      </c>
      <c r="D5" s="34" t="s">
        <v>16</v>
      </c>
    </row>
    <row r="6" spans="1:4" s="9" customFormat="1" ht="15" customHeight="1" x14ac:dyDescent="0.25">
      <c r="A6" s="68" t="s">
        <v>57</v>
      </c>
      <c r="B6" s="77">
        <v>500</v>
      </c>
      <c r="C6" s="70" t="s">
        <v>14</v>
      </c>
      <c r="D6" s="34" t="s">
        <v>16</v>
      </c>
    </row>
    <row r="7" spans="1:4" s="9" customFormat="1" ht="15" customHeight="1" x14ac:dyDescent="0.25">
      <c r="A7" s="68" t="s">
        <v>59</v>
      </c>
      <c r="B7" s="77">
        <v>200</v>
      </c>
      <c r="C7" s="70" t="s">
        <v>14</v>
      </c>
      <c r="D7" s="34" t="s">
        <v>16</v>
      </c>
    </row>
    <row r="8" spans="1:4" s="9" customFormat="1" ht="15" customHeight="1" x14ac:dyDescent="0.25">
      <c r="A8" s="68" t="s">
        <v>59</v>
      </c>
      <c r="B8" s="69">
        <v>1010</v>
      </c>
      <c r="C8" s="70" t="s">
        <v>14</v>
      </c>
      <c r="D8" s="34" t="s">
        <v>16</v>
      </c>
    </row>
    <row r="9" spans="1:4" s="9" customFormat="1" ht="15" customHeight="1" x14ac:dyDescent="0.25">
      <c r="A9" s="68" t="s">
        <v>60</v>
      </c>
      <c r="B9" s="69">
        <v>2100</v>
      </c>
      <c r="C9" s="70" t="s">
        <v>14</v>
      </c>
      <c r="D9" s="34" t="s">
        <v>16</v>
      </c>
    </row>
    <row r="10" spans="1:4" s="9" customFormat="1" ht="15" customHeight="1" x14ac:dyDescent="0.25">
      <c r="A10" s="68" t="s">
        <v>67</v>
      </c>
      <c r="B10" s="69">
        <v>1000</v>
      </c>
      <c r="C10" s="70" t="s">
        <v>14</v>
      </c>
      <c r="D10" s="34" t="s">
        <v>16</v>
      </c>
    </row>
    <row r="11" spans="1:4" s="9" customFormat="1" ht="15" customHeight="1" x14ac:dyDescent="0.25">
      <c r="A11" s="68" t="s">
        <v>67</v>
      </c>
      <c r="B11" s="69">
        <v>1000</v>
      </c>
      <c r="C11" s="70" t="s">
        <v>14</v>
      </c>
      <c r="D11" s="34" t="s">
        <v>16</v>
      </c>
    </row>
    <row r="12" spans="1:4" s="9" customFormat="1" ht="15" customHeight="1" x14ac:dyDescent="0.25">
      <c r="A12" s="68" t="s">
        <v>68</v>
      </c>
      <c r="B12" s="77">
        <v>100</v>
      </c>
      <c r="C12" s="70" t="s">
        <v>14</v>
      </c>
      <c r="D12" s="34" t="s">
        <v>16</v>
      </c>
    </row>
    <row r="13" spans="1:4" s="9" customFormat="1" ht="15" customHeight="1" x14ac:dyDescent="0.25">
      <c r="A13" s="68" t="s">
        <v>270</v>
      </c>
      <c r="B13" s="69">
        <v>1000</v>
      </c>
      <c r="C13" s="70" t="s">
        <v>14</v>
      </c>
      <c r="D13" s="34" t="s">
        <v>16</v>
      </c>
    </row>
    <row r="14" spans="1:4" s="9" customFormat="1" ht="15" customHeight="1" x14ac:dyDescent="0.25">
      <c r="A14" s="68" t="s">
        <v>70</v>
      </c>
      <c r="B14" s="69">
        <v>1000</v>
      </c>
      <c r="C14" s="70" t="s">
        <v>14</v>
      </c>
      <c r="D14" s="34" t="s">
        <v>16</v>
      </c>
    </row>
    <row r="15" spans="1:4" s="9" customFormat="1" ht="15" customHeight="1" x14ac:dyDescent="0.25">
      <c r="A15" s="68" t="s">
        <v>71</v>
      </c>
      <c r="B15" s="77">
        <v>100</v>
      </c>
      <c r="C15" s="70" t="s">
        <v>14</v>
      </c>
      <c r="D15" s="34" t="s">
        <v>16</v>
      </c>
    </row>
    <row r="16" spans="1:4" s="9" customFormat="1" ht="15" customHeight="1" x14ac:dyDescent="0.25">
      <c r="A16" s="68" t="s">
        <v>71</v>
      </c>
      <c r="B16" s="69">
        <v>5000</v>
      </c>
      <c r="C16" s="70" t="s">
        <v>41</v>
      </c>
      <c r="D16" s="34" t="s">
        <v>16</v>
      </c>
    </row>
    <row r="17" spans="1:4" s="9" customFormat="1" ht="15" customHeight="1" x14ac:dyDescent="0.25">
      <c r="A17" s="68" t="s">
        <v>71</v>
      </c>
      <c r="B17" s="69">
        <v>200000</v>
      </c>
      <c r="C17" s="70" t="s">
        <v>305</v>
      </c>
      <c r="D17" s="34" t="s">
        <v>16</v>
      </c>
    </row>
    <row r="18" spans="1:4" s="9" customFormat="1" ht="15" customHeight="1" x14ac:dyDescent="0.25">
      <c r="A18" s="68" t="s">
        <v>72</v>
      </c>
      <c r="B18" s="77">
        <v>300</v>
      </c>
      <c r="C18" s="70" t="s">
        <v>14</v>
      </c>
      <c r="D18" s="34" t="s">
        <v>16</v>
      </c>
    </row>
    <row r="19" spans="1:4" s="9" customFormat="1" ht="15" customHeight="1" x14ac:dyDescent="0.25">
      <c r="A19" s="68" t="s">
        <v>73</v>
      </c>
      <c r="B19" s="69">
        <v>100100</v>
      </c>
      <c r="C19" s="70" t="s">
        <v>14</v>
      </c>
      <c r="D19" s="34" t="s">
        <v>16</v>
      </c>
    </row>
    <row r="20" spans="1:4" s="9" customFormat="1" ht="15" customHeight="1" x14ac:dyDescent="0.25">
      <c r="A20" s="68" t="s">
        <v>74</v>
      </c>
      <c r="B20" s="77">
        <v>200</v>
      </c>
      <c r="C20" s="70" t="s">
        <v>14</v>
      </c>
      <c r="D20" s="34" t="s">
        <v>16</v>
      </c>
    </row>
    <row r="21" spans="1:4" s="9" customFormat="1" ht="15" customHeight="1" x14ac:dyDescent="0.25">
      <c r="A21" s="68" t="s">
        <v>74</v>
      </c>
      <c r="B21" s="77">
        <v>200</v>
      </c>
      <c r="C21" s="70" t="s">
        <v>14</v>
      </c>
      <c r="D21" s="34" t="s">
        <v>16</v>
      </c>
    </row>
    <row r="22" spans="1:4" s="9" customFormat="1" ht="15" customHeight="1" x14ac:dyDescent="0.25">
      <c r="A22" s="68" t="s">
        <v>74</v>
      </c>
      <c r="B22" s="77">
        <v>500</v>
      </c>
      <c r="C22" s="70" t="s">
        <v>14</v>
      </c>
      <c r="D22" s="34" t="s">
        <v>16</v>
      </c>
    </row>
    <row r="23" spans="1:4" s="9" customFormat="1" ht="15" customHeight="1" x14ac:dyDescent="0.25">
      <c r="A23" s="68" t="s">
        <v>75</v>
      </c>
      <c r="B23" s="77">
        <v>700</v>
      </c>
      <c r="C23" s="70" t="s">
        <v>14</v>
      </c>
      <c r="D23" s="34" t="s">
        <v>16</v>
      </c>
    </row>
    <row r="24" spans="1:4" s="9" customFormat="1" ht="15" customHeight="1" x14ac:dyDescent="0.25">
      <c r="A24" s="68" t="s">
        <v>76</v>
      </c>
      <c r="B24" s="69">
        <v>1210</v>
      </c>
      <c r="C24" s="70" t="s">
        <v>14</v>
      </c>
      <c r="D24" s="34" t="s">
        <v>16</v>
      </c>
    </row>
    <row r="25" spans="1:4" s="9" customFormat="1" ht="15" customHeight="1" x14ac:dyDescent="0.25">
      <c r="A25" s="68" t="s">
        <v>76</v>
      </c>
      <c r="B25" s="69">
        <v>50000</v>
      </c>
      <c r="C25" s="70" t="s">
        <v>333</v>
      </c>
      <c r="D25" s="34" t="s">
        <v>16</v>
      </c>
    </row>
    <row r="26" spans="1:4" s="9" customFormat="1" ht="15" customHeight="1" x14ac:dyDescent="0.25">
      <c r="A26" s="68" t="s">
        <v>77</v>
      </c>
      <c r="B26" s="77">
        <v>800</v>
      </c>
      <c r="C26" s="70" t="s">
        <v>14</v>
      </c>
      <c r="D26" s="34" t="s">
        <v>16</v>
      </c>
    </row>
    <row r="27" spans="1:4" s="9" customFormat="1" ht="15" customHeight="1" x14ac:dyDescent="0.25">
      <c r="A27" s="68" t="s">
        <v>78</v>
      </c>
      <c r="B27" s="69">
        <v>50000</v>
      </c>
      <c r="C27" s="70" t="s">
        <v>14</v>
      </c>
      <c r="D27" s="34" t="s">
        <v>16</v>
      </c>
    </row>
    <row r="28" spans="1:4" s="9" customFormat="1" ht="15" customHeight="1" x14ac:dyDescent="0.25">
      <c r="A28" s="68" t="s">
        <v>79</v>
      </c>
      <c r="B28" s="69">
        <v>588747</v>
      </c>
      <c r="C28" s="70" t="s">
        <v>14</v>
      </c>
      <c r="D28" s="34" t="s">
        <v>16</v>
      </c>
    </row>
    <row r="29" spans="1:4" s="9" customFormat="1" ht="15" customHeight="1" x14ac:dyDescent="0.25">
      <c r="A29" s="68" t="s">
        <v>81</v>
      </c>
      <c r="B29" s="77">
        <v>600</v>
      </c>
      <c r="C29" s="70" t="s">
        <v>14</v>
      </c>
      <c r="D29" s="34" t="s">
        <v>16</v>
      </c>
    </row>
    <row r="30" spans="1:4" s="9" customFormat="1" ht="15" customHeight="1" x14ac:dyDescent="0.25">
      <c r="A30" s="68" t="s">
        <v>81</v>
      </c>
      <c r="B30" s="69">
        <v>3000</v>
      </c>
      <c r="C30" s="70" t="s">
        <v>14</v>
      </c>
      <c r="D30" s="34" t="s">
        <v>16</v>
      </c>
    </row>
    <row r="31" spans="1:4" s="9" customFormat="1" ht="15" customHeight="1" x14ac:dyDescent="0.25">
      <c r="A31" s="68" t="s">
        <v>81</v>
      </c>
      <c r="B31" s="69">
        <v>4000</v>
      </c>
      <c r="C31" s="70" t="s">
        <v>14</v>
      </c>
      <c r="D31" s="34" t="s">
        <v>16</v>
      </c>
    </row>
    <row r="32" spans="1:4" s="9" customFormat="1" ht="15" customHeight="1" x14ac:dyDescent="0.25">
      <c r="A32" s="68" t="s">
        <v>271</v>
      </c>
      <c r="B32" s="69">
        <v>1000</v>
      </c>
      <c r="C32" s="70" t="s">
        <v>14</v>
      </c>
      <c r="D32" s="34" t="s">
        <v>16</v>
      </c>
    </row>
    <row r="33" spans="1:4" s="9" customFormat="1" ht="15" customHeight="1" x14ac:dyDescent="0.25">
      <c r="A33" s="68" t="s">
        <v>271</v>
      </c>
      <c r="B33" s="69">
        <v>1000</v>
      </c>
      <c r="C33" s="70" t="s">
        <v>14</v>
      </c>
      <c r="D33" s="34" t="s">
        <v>16</v>
      </c>
    </row>
    <row r="34" spans="1:4" s="9" customFormat="1" ht="15" customHeight="1" x14ac:dyDescent="0.25">
      <c r="A34" s="68" t="s">
        <v>84</v>
      </c>
      <c r="B34" s="69">
        <v>1350</v>
      </c>
      <c r="C34" s="70" t="s">
        <v>15</v>
      </c>
      <c r="D34" s="34" t="s">
        <v>16</v>
      </c>
    </row>
    <row r="35" spans="1:4" s="9" customFormat="1" ht="15" customHeight="1" x14ac:dyDescent="0.25">
      <c r="A35" s="68" t="s">
        <v>84</v>
      </c>
      <c r="B35" s="69">
        <v>5000</v>
      </c>
      <c r="C35" s="70" t="s">
        <v>47</v>
      </c>
      <c r="D35" s="34" t="s">
        <v>16</v>
      </c>
    </row>
    <row r="36" spans="1:4" s="9" customFormat="1" ht="15" customHeight="1" x14ac:dyDescent="0.25">
      <c r="A36" s="68" t="s">
        <v>84</v>
      </c>
      <c r="B36" s="69">
        <v>100000</v>
      </c>
      <c r="C36" s="70" t="s">
        <v>306</v>
      </c>
      <c r="D36" s="34" t="s">
        <v>16</v>
      </c>
    </row>
    <row r="37" spans="1:4" s="9" customFormat="1" ht="15" customHeight="1" x14ac:dyDescent="0.25">
      <c r="A37" s="68" t="s">
        <v>272</v>
      </c>
      <c r="B37" s="77">
        <v>100</v>
      </c>
      <c r="C37" s="70" t="s">
        <v>14</v>
      </c>
      <c r="D37" s="34" t="s">
        <v>16</v>
      </c>
    </row>
    <row r="38" spans="1:4" s="9" customFormat="1" ht="15" customHeight="1" x14ac:dyDescent="0.25">
      <c r="A38" s="68" t="s">
        <v>272</v>
      </c>
      <c r="B38" s="69">
        <v>10000</v>
      </c>
      <c r="C38" s="70" t="s">
        <v>307</v>
      </c>
      <c r="D38" s="34" t="s">
        <v>16</v>
      </c>
    </row>
    <row r="39" spans="1:4" s="9" customFormat="1" ht="15" customHeight="1" x14ac:dyDescent="0.25">
      <c r="A39" s="68" t="s">
        <v>272</v>
      </c>
      <c r="B39" s="69">
        <v>200000</v>
      </c>
      <c r="C39" s="70" t="s">
        <v>308</v>
      </c>
      <c r="D39" s="34" t="s">
        <v>16</v>
      </c>
    </row>
    <row r="40" spans="1:4" s="9" customFormat="1" ht="15" customHeight="1" x14ac:dyDescent="0.25">
      <c r="A40" s="68" t="s">
        <v>273</v>
      </c>
      <c r="B40" s="77">
        <v>100</v>
      </c>
      <c r="C40" s="70" t="s">
        <v>14</v>
      </c>
      <c r="D40" s="34" t="s">
        <v>16</v>
      </c>
    </row>
    <row r="41" spans="1:4" s="9" customFormat="1" ht="15" customHeight="1" x14ac:dyDescent="0.25">
      <c r="A41" s="68" t="s">
        <v>274</v>
      </c>
      <c r="B41" s="77">
        <v>100</v>
      </c>
      <c r="C41" s="70" t="s">
        <v>14</v>
      </c>
      <c r="D41" s="34" t="s">
        <v>16</v>
      </c>
    </row>
    <row r="42" spans="1:4" s="9" customFormat="1" ht="15" customHeight="1" x14ac:dyDescent="0.25">
      <c r="A42" s="68" t="s">
        <v>274</v>
      </c>
      <c r="B42" s="77">
        <v>100</v>
      </c>
      <c r="C42" s="70" t="s">
        <v>14</v>
      </c>
      <c r="D42" s="34" t="s">
        <v>16</v>
      </c>
    </row>
    <row r="43" spans="1:4" s="9" customFormat="1" ht="15" customHeight="1" x14ac:dyDescent="0.25">
      <c r="A43" s="68" t="s">
        <v>274</v>
      </c>
      <c r="B43" s="77">
        <v>500</v>
      </c>
      <c r="C43" s="70" t="s">
        <v>14</v>
      </c>
      <c r="D43" s="34" t="s">
        <v>16</v>
      </c>
    </row>
    <row r="44" spans="1:4" s="9" customFormat="1" ht="15" customHeight="1" x14ac:dyDescent="0.25">
      <c r="A44" s="68" t="s">
        <v>223</v>
      </c>
      <c r="B44" s="69">
        <v>1010</v>
      </c>
      <c r="C44" s="70" t="s">
        <v>14</v>
      </c>
      <c r="D44" s="34" t="s">
        <v>16</v>
      </c>
    </row>
    <row r="45" spans="1:4" s="9" customFormat="1" ht="15" customHeight="1" x14ac:dyDescent="0.25">
      <c r="A45" s="68" t="s">
        <v>275</v>
      </c>
      <c r="B45" s="69">
        <v>5000</v>
      </c>
      <c r="C45" s="70" t="s">
        <v>14</v>
      </c>
      <c r="D45" s="34" t="s">
        <v>16</v>
      </c>
    </row>
    <row r="46" spans="1:4" s="9" customFormat="1" ht="15" customHeight="1" x14ac:dyDescent="0.25">
      <c r="A46" s="68" t="s">
        <v>86</v>
      </c>
      <c r="B46" s="69">
        <v>1000</v>
      </c>
      <c r="C46" s="70" t="s">
        <v>14</v>
      </c>
      <c r="D46" s="34" t="s">
        <v>16</v>
      </c>
    </row>
    <row r="47" spans="1:4" s="9" customFormat="1" ht="15" customHeight="1" x14ac:dyDescent="0.25">
      <c r="A47" s="68" t="s">
        <v>86</v>
      </c>
      <c r="B47" s="69">
        <v>1000</v>
      </c>
      <c r="C47" s="70" t="s">
        <v>14</v>
      </c>
      <c r="D47" s="34" t="s">
        <v>16</v>
      </c>
    </row>
    <row r="48" spans="1:4" s="9" customFormat="1" ht="15" customHeight="1" x14ac:dyDescent="0.25">
      <c r="A48" s="68" t="s">
        <v>276</v>
      </c>
      <c r="B48" s="69">
        <v>46534</v>
      </c>
      <c r="C48" s="70" t="s">
        <v>14</v>
      </c>
      <c r="D48" s="34" t="s">
        <v>16</v>
      </c>
    </row>
    <row r="49" spans="1:4" s="9" customFormat="1" ht="15" customHeight="1" x14ac:dyDescent="0.25">
      <c r="A49" s="68" t="s">
        <v>277</v>
      </c>
      <c r="B49" s="77">
        <v>500</v>
      </c>
      <c r="C49" s="70" t="s">
        <v>14</v>
      </c>
      <c r="D49" s="34" t="s">
        <v>16</v>
      </c>
    </row>
    <row r="50" spans="1:4" s="9" customFormat="1" ht="15" customHeight="1" x14ac:dyDescent="0.25">
      <c r="A50" s="68" t="s">
        <v>87</v>
      </c>
      <c r="B50" s="77">
        <v>500</v>
      </c>
      <c r="C50" s="70" t="s">
        <v>14</v>
      </c>
      <c r="D50" s="34" t="s">
        <v>16</v>
      </c>
    </row>
    <row r="51" spans="1:4" s="9" customFormat="1" ht="15" customHeight="1" x14ac:dyDescent="0.25">
      <c r="A51" s="68" t="s">
        <v>87</v>
      </c>
      <c r="B51" s="69">
        <v>20000</v>
      </c>
      <c r="C51" s="70" t="s">
        <v>309</v>
      </c>
      <c r="D51" s="34" t="s">
        <v>16</v>
      </c>
    </row>
    <row r="52" spans="1:4" s="9" customFormat="1" ht="15" customHeight="1" x14ac:dyDescent="0.25">
      <c r="A52" s="68" t="s">
        <v>88</v>
      </c>
      <c r="B52" s="77">
        <v>200</v>
      </c>
      <c r="C52" s="70" t="s">
        <v>14</v>
      </c>
      <c r="D52" s="34" t="s">
        <v>16</v>
      </c>
    </row>
    <row r="53" spans="1:4" s="9" customFormat="1" ht="15" customHeight="1" x14ac:dyDescent="0.25">
      <c r="A53" s="68" t="s">
        <v>88</v>
      </c>
      <c r="B53" s="69">
        <v>1000</v>
      </c>
      <c r="C53" s="70" t="s">
        <v>14</v>
      </c>
      <c r="D53" s="34" t="s">
        <v>16</v>
      </c>
    </row>
    <row r="54" spans="1:4" s="9" customFormat="1" ht="15" customHeight="1" x14ac:dyDescent="0.25">
      <c r="A54" s="68" t="s">
        <v>278</v>
      </c>
      <c r="B54" s="69">
        <v>1000</v>
      </c>
      <c r="C54" s="70" t="s">
        <v>14</v>
      </c>
      <c r="D54" s="34" t="s">
        <v>16</v>
      </c>
    </row>
    <row r="55" spans="1:4" s="9" customFormat="1" ht="15" customHeight="1" x14ac:dyDescent="0.25">
      <c r="A55" s="68" t="s">
        <v>92</v>
      </c>
      <c r="B55" s="69">
        <v>1510</v>
      </c>
      <c r="C55" s="70" t="s">
        <v>14</v>
      </c>
      <c r="D55" s="34" t="s">
        <v>16</v>
      </c>
    </row>
    <row r="56" spans="1:4" s="9" customFormat="1" ht="15" customHeight="1" x14ac:dyDescent="0.25">
      <c r="A56" s="68" t="s">
        <v>279</v>
      </c>
      <c r="B56" s="69">
        <v>5000</v>
      </c>
      <c r="C56" s="70" t="s">
        <v>47</v>
      </c>
      <c r="D56" s="34" t="s">
        <v>16</v>
      </c>
    </row>
    <row r="57" spans="1:4" s="9" customFormat="1" ht="15" customHeight="1" x14ac:dyDescent="0.25">
      <c r="A57" s="68" t="s">
        <v>280</v>
      </c>
      <c r="B57" s="77">
        <v>100</v>
      </c>
      <c r="C57" s="70" t="s">
        <v>14</v>
      </c>
      <c r="D57" s="34" t="s">
        <v>16</v>
      </c>
    </row>
    <row r="58" spans="1:4" s="9" customFormat="1" ht="15" customHeight="1" x14ac:dyDescent="0.25">
      <c r="A58" s="68" t="s">
        <v>281</v>
      </c>
      <c r="B58" s="77">
        <v>500</v>
      </c>
      <c r="C58" s="70" t="s">
        <v>14</v>
      </c>
      <c r="D58" s="34" t="s">
        <v>16</v>
      </c>
    </row>
    <row r="59" spans="1:4" s="9" customFormat="1" ht="15" customHeight="1" x14ac:dyDescent="0.25">
      <c r="A59" s="68" t="s">
        <v>282</v>
      </c>
      <c r="B59" s="69">
        <v>22000</v>
      </c>
      <c r="C59" s="70" t="s">
        <v>14</v>
      </c>
      <c r="D59" s="34" t="s">
        <v>16</v>
      </c>
    </row>
    <row r="60" spans="1:4" s="9" customFormat="1" ht="15" customHeight="1" x14ac:dyDescent="0.25">
      <c r="A60" s="68" t="s">
        <v>96</v>
      </c>
      <c r="B60" s="69">
        <v>10000</v>
      </c>
      <c r="C60" s="70" t="s">
        <v>310</v>
      </c>
      <c r="D60" s="34" t="s">
        <v>16</v>
      </c>
    </row>
    <row r="61" spans="1:4" s="9" customFormat="1" ht="15" customHeight="1" x14ac:dyDescent="0.25">
      <c r="A61" s="68" t="s">
        <v>97</v>
      </c>
      <c r="B61" s="77">
        <v>500</v>
      </c>
      <c r="C61" s="70" t="s">
        <v>14</v>
      </c>
      <c r="D61" s="34" t="s">
        <v>16</v>
      </c>
    </row>
    <row r="62" spans="1:4" s="9" customFormat="1" ht="15" customHeight="1" x14ac:dyDescent="0.25">
      <c r="A62" s="68" t="s">
        <v>97</v>
      </c>
      <c r="B62" s="69">
        <v>5000</v>
      </c>
      <c r="C62" s="70" t="s">
        <v>14</v>
      </c>
      <c r="D62" s="34" t="s">
        <v>16</v>
      </c>
    </row>
    <row r="63" spans="1:4" s="9" customFormat="1" ht="15" customHeight="1" x14ac:dyDescent="0.25">
      <c r="A63" s="68" t="s">
        <v>97</v>
      </c>
      <c r="B63" s="69">
        <v>7000</v>
      </c>
      <c r="C63" s="70" t="s">
        <v>311</v>
      </c>
      <c r="D63" s="34" t="s">
        <v>16</v>
      </c>
    </row>
    <row r="64" spans="1:4" s="9" customFormat="1" ht="15" customHeight="1" x14ac:dyDescent="0.25">
      <c r="A64" s="68" t="s">
        <v>99</v>
      </c>
      <c r="B64" s="77">
        <v>500</v>
      </c>
      <c r="C64" s="70" t="s">
        <v>14</v>
      </c>
      <c r="D64" s="34" t="s">
        <v>16</v>
      </c>
    </row>
    <row r="65" spans="1:4" s="9" customFormat="1" ht="15" customHeight="1" x14ac:dyDescent="0.25">
      <c r="A65" s="68" t="s">
        <v>99</v>
      </c>
      <c r="B65" s="69">
        <v>24000</v>
      </c>
      <c r="C65" s="70" t="s">
        <v>14</v>
      </c>
      <c r="D65" s="34" t="s">
        <v>16</v>
      </c>
    </row>
    <row r="66" spans="1:4" s="9" customFormat="1" ht="15" customHeight="1" x14ac:dyDescent="0.25">
      <c r="A66" s="68" t="s">
        <v>283</v>
      </c>
      <c r="B66" s="77">
        <v>500</v>
      </c>
      <c r="C66" s="70" t="s">
        <v>14</v>
      </c>
      <c r="D66" s="34" t="s">
        <v>16</v>
      </c>
    </row>
    <row r="67" spans="1:4" s="9" customFormat="1" ht="15" customHeight="1" x14ac:dyDescent="0.25">
      <c r="A67" s="68" t="s">
        <v>224</v>
      </c>
      <c r="B67" s="77">
        <v>500</v>
      </c>
      <c r="C67" s="70" t="s">
        <v>14</v>
      </c>
      <c r="D67" s="34" t="s">
        <v>16</v>
      </c>
    </row>
    <row r="68" spans="1:4" s="9" customFormat="1" ht="15" customHeight="1" x14ac:dyDescent="0.25">
      <c r="A68" s="68" t="s">
        <v>101</v>
      </c>
      <c r="B68" s="69">
        <v>1000</v>
      </c>
      <c r="C68" s="70" t="s">
        <v>14</v>
      </c>
      <c r="D68" s="34" t="s">
        <v>16</v>
      </c>
    </row>
    <row r="69" spans="1:4" s="9" customFormat="1" ht="15" customHeight="1" x14ac:dyDescent="0.25">
      <c r="A69" s="68" t="s">
        <v>103</v>
      </c>
      <c r="B69" s="77">
        <v>100</v>
      </c>
      <c r="C69" s="70" t="s">
        <v>14</v>
      </c>
      <c r="D69" s="34" t="s">
        <v>16</v>
      </c>
    </row>
    <row r="70" spans="1:4" s="9" customFormat="1" ht="15" customHeight="1" x14ac:dyDescent="0.25">
      <c r="A70" s="68" t="s">
        <v>103</v>
      </c>
      <c r="B70" s="69">
        <v>5000</v>
      </c>
      <c r="C70" s="70" t="s">
        <v>47</v>
      </c>
      <c r="D70" s="34" t="s">
        <v>16</v>
      </c>
    </row>
    <row r="71" spans="1:4" s="9" customFormat="1" ht="15" customHeight="1" x14ac:dyDescent="0.25">
      <c r="A71" s="68" t="s">
        <v>284</v>
      </c>
      <c r="B71" s="69">
        <v>10000</v>
      </c>
      <c r="C71" s="70" t="s">
        <v>14</v>
      </c>
      <c r="D71" s="34" t="s">
        <v>16</v>
      </c>
    </row>
    <row r="72" spans="1:4" s="9" customFormat="1" ht="15" customHeight="1" x14ac:dyDescent="0.25">
      <c r="A72" s="68" t="s">
        <v>105</v>
      </c>
      <c r="B72" s="69">
        <v>4000</v>
      </c>
      <c r="C72" s="70" t="s">
        <v>14</v>
      </c>
      <c r="D72" s="34" t="s">
        <v>16</v>
      </c>
    </row>
    <row r="73" spans="1:4" s="9" customFormat="1" ht="15" customHeight="1" x14ac:dyDescent="0.25">
      <c r="A73" s="68" t="s">
        <v>106</v>
      </c>
      <c r="B73" s="77">
        <v>501</v>
      </c>
      <c r="C73" s="70" t="s">
        <v>14</v>
      </c>
      <c r="D73" s="34" t="s">
        <v>16</v>
      </c>
    </row>
    <row r="74" spans="1:4" s="9" customFormat="1" ht="15" customHeight="1" x14ac:dyDescent="0.25">
      <c r="A74" s="68" t="s">
        <v>106</v>
      </c>
      <c r="B74" s="69">
        <v>1000</v>
      </c>
      <c r="C74" s="70" t="s">
        <v>312</v>
      </c>
      <c r="D74" s="34" t="s">
        <v>16</v>
      </c>
    </row>
    <row r="75" spans="1:4" s="9" customFormat="1" ht="15" customHeight="1" x14ac:dyDescent="0.25">
      <c r="A75" s="68" t="s">
        <v>106</v>
      </c>
      <c r="B75" s="69">
        <v>1500</v>
      </c>
      <c r="C75" s="70" t="s">
        <v>313</v>
      </c>
      <c r="D75" s="34" t="s">
        <v>16</v>
      </c>
    </row>
    <row r="76" spans="1:4" s="9" customFormat="1" ht="15" customHeight="1" x14ac:dyDescent="0.25">
      <c r="A76" s="68" t="s">
        <v>106</v>
      </c>
      <c r="B76" s="69">
        <v>30000</v>
      </c>
      <c r="C76" s="70" t="s">
        <v>314</v>
      </c>
      <c r="D76" s="34" t="s">
        <v>16</v>
      </c>
    </row>
    <row r="77" spans="1:4" s="9" customFormat="1" ht="15" customHeight="1" x14ac:dyDescent="0.25">
      <c r="A77" s="68" t="s">
        <v>106</v>
      </c>
      <c r="B77" s="69">
        <v>100000</v>
      </c>
      <c r="C77" s="70" t="s">
        <v>315</v>
      </c>
      <c r="D77" s="34" t="s">
        <v>16</v>
      </c>
    </row>
    <row r="78" spans="1:4" s="9" customFormat="1" ht="15" customHeight="1" x14ac:dyDescent="0.25">
      <c r="A78" s="68" t="s">
        <v>106</v>
      </c>
      <c r="B78" s="69">
        <v>100000</v>
      </c>
      <c r="C78" s="70" t="s">
        <v>316</v>
      </c>
      <c r="D78" s="34" t="s">
        <v>16</v>
      </c>
    </row>
    <row r="79" spans="1:4" s="9" customFormat="1" ht="15" customHeight="1" x14ac:dyDescent="0.25">
      <c r="A79" s="68" t="s">
        <v>285</v>
      </c>
      <c r="B79" s="69">
        <v>1500</v>
      </c>
      <c r="C79" s="70" t="s">
        <v>317</v>
      </c>
      <c r="D79" s="34" t="s">
        <v>16</v>
      </c>
    </row>
    <row r="80" spans="1:4" s="9" customFormat="1" ht="15" customHeight="1" x14ac:dyDescent="0.25">
      <c r="A80" s="68" t="s">
        <v>107</v>
      </c>
      <c r="B80" s="69">
        <v>1000</v>
      </c>
      <c r="C80" s="70" t="s">
        <v>14</v>
      </c>
      <c r="D80" s="34" t="s">
        <v>16</v>
      </c>
    </row>
    <row r="81" spans="1:4" s="9" customFormat="1" ht="15" customHeight="1" x14ac:dyDescent="0.25">
      <c r="A81" s="68" t="s">
        <v>107</v>
      </c>
      <c r="B81" s="69">
        <v>5710</v>
      </c>
      <c r="C81" s="70" t="s">
        <v>14</v>
      </c>
      <c r="D81" s="34" t="s">
        <v>16</v>
      </c>
    </row>
    <row r="82" spans="1:4" s="9" customFormat="1" ht="15" customHeight="1" x14ac:dyDescent="0.25">
      <c r="A82" s="68" t="s">
        <v>107</v>
      </c>
      <c r="B82" s="69">
        <v>10000</v>
      </c>
      <c r="C82" s="70" t="s">
        <v>307</v>
      </c>
      <c r="D82" s="34" t="s">
        <v>16</v>
      </c>
    </row>
    <row r="83" spans="1:4" s="9" customFormat="1" ht="15" customHeight="1" x14ac:dyDescent="0.25">
      <c r="A83" s="68" t="s">
        <v>107</v>
      </c>
      <c r="B83" s="69">
        <v>50000</v>
      </c>
      <c r="C83" s="70" t="s">
        <v>318</v>
      </c>
      <c r="D83" s="34" t="s">
        <v>16</v>
      </c>
    </row>
    <row r="84" spans="1:4" s="9" customFormat="1" ht="15" customHeight="1" x14ac:dyDescent="0.25">
      <c r="A84" s="68" t="s">
        <v>286</v>
      </c>
      <c r="B84" s="77">
        <v>100</v>
      </c>
      <c r="C84" s="70" t="s">
        <v>14</v>
      </c>
      <c r="D84" s="34" t="s">
        <v>16</v>
      </c>
    </row>
    <row r="85" spans="1:4" s="9" customFormat="1" ht="15" customHeight="1" x14ac:dyDescent="0.25">
      <c r="A85" s="68" t="s">
        <v>286</v>
      </c>
      <c r="B85" s="69">
        <v>10000</v>
      </c>
      <c r="C85" s="70" t="s">
        <v>319</v>
      </c>
      <c r="D85" s="34" t="s">
        <v>16</v>
      </c>
    </row>
    <row r="86" spans="1:4" s="9" customFormat="1" ht="15" customHeight="1" x14ac:dyDescent="0.25">
      <c r="A86" s="68" t="s">
        <v>286</v>
      </c>
      <c r="B86" s="69">
        <v>10000</v>
      </c>
      <c r="C86" s="70" t="s">
        <v>320</v>
      </c>
      <c r="D86" s="34" t="s">
        <v>16</v>
      </c>
    </row>
    <row r="87" spans="1:4" s="9" customFormat="1" ht="15" customHeight="1" x14ac:dyDescent="0.25">
      <c r="A87" s="68" t="s">
        <v>286</v>
      </c>
      <c r="B87" s="69">
        <v>50000</v>
      </c>
      <c r="C87" s="70" t="s">
        <v>304</v>
      </c>
      <c r="D87" s="34" t="s">
        <v>16</v>
      </c>
    </row>
    <row r="88" spans="1:4" s="9" customFormat="1" ht="15" customHeight="1" x14ac:dyDescent="0.25">
      <c r="A88" s="68" t="s">
        <v>108</v>
      </c>
      <c r="B88" s="69">
        <v>100000</v>
      </c>
      <c r="C88" s="70" t="s">
        <v>321</v>
      </c>
      <c r="D88" s="34" t="s">
        <v>16</v>
      </c>
    </row>
    <row r="89" spans="1:4" s="9" customFormat="1" ht="15" customHeight="1" x14ac:dyDescent="0.25">
      <c r="A89" s="68" t="s">
        <v>108</v>
      </c>
      <c r="B89" s="69">
        <v>100000</v>
      </c>
      <c r="C89" s="70" t="s">
        <v>322</v>
      </c>
      <c r="D89" s="34" t="s">
        <v>16</v>
      </c>
    </row>
    <row r="90" spans="1:4" s="9" customFormat="1" ht="15" customHeight="1" x14ac:dyDescent="0.25">
      <c r="A90" s="68" t="s">
        <v>108</v>
      </c>
      <c r="B90" s="69">
        <v>100000</v>
      </c>
      <c r="C90" s="70" t="s">
        <v>323</v>
      </c>
      <c r="D90" s="34" t="s">
        <v>16</v>
      </c>
    </row>
    <row r="91" spans="1:4" s="9" customFormat="1" ht="15" customHeight="1" x14ac:dyDescent="0.25">
      <c r="A91" s="68" t="s">
        <v>109</v>
      </c>
      <c r="B91" s="69">
        <v>101000</v>
      </c>
      <c r="C91" s="70" t="s">
        <v>14</v>
      </c>
      <c r="D91" s="34" t="s">
        <v>16</v>
      </c>
    </row>
    <row r="92" spans="1:4" s="9" customFormat="1" ht="15" customHeight="1" x14ac:dyDescent="0.25">
      <c r="A92" s="68" t="s">
        <v>287</v>
      </c>
      <c r="B92" s="69">
        <v>50000</v>
      </c>
      <c r="C92" s="70" t="s">
        <v>324</v>
      </c>
      <c r="D92" s="34" t="s">
        <v>16</v>
      </c>
    </row>
    <row r="93" spans="1:4" s="9" customFormat="1" ht="15" customHeight="1" x14ac:dyDescent="0.25">
      <c r="A93" s="68" t="s">
        <v>288</v>
      </c>
      <c r="B93" s="69">
        <v>100000</v>
      </c>
      <c r="C93" s="70" t="s">
        <v>325</v>
      </c>
      <c r="D93" s="34" t="s">
        <v>16</v>
      </c>
    </row>
    <row r="94" spans="1:4" s="9" customFormat="1" ht="15" customHeight="1" x14ac:dyDescent="0.25">
      <c r="A94" s="68" t="s">
        <v>111</v>
      </c>
      <c r="B94" s="69">
        <v>45000</v>
      </c>
      <c r="C94" s="70" t="s">
        <v>326</v>
      </c>
      <c r="D94" s="34" t="s">
        <v>16</v>
      </c>
    </row>
    <row r="95" spans="1:4" s="9" customFormat="1" ht="15" customHeight="1" x14ac:dyDescent="0.25">
      <c r="A95" s="68" t="s">
        <v>111</v>
      </c>
      <c r="B95" s="69">
        <v>50000</v>
      </c>
      <c r="C95" s="70" t="s">
        <v>327</v>
      </c>
      <c r="D95" s="34" t="s">
        <v>16</v>
      </c>
    </row>
    <row r="96" spans="1:4" s="9" customFormat="1" ht="15" customHeight="1" x14ac:dyDescent="0.25">
      <c r="A96" s="68" t="s">
        <v>111</v>
      </c>
      <c r="B96" s="69">
        <v>100000</v>
      </c>
      <c r="C96" s="70" t="s">
        <v>328</v>
      </c>
      <c r="D96" s="34" t="s">
        <v>16</v>
      </c>
    </row>
    <row r="97" spans="1:4" s="9" customFormat="1" ht="15" customHeight="1" x14ac:dyDescent="0.25">
      <c r="A97" s="68" t="s">
        <v>112</v>
      </c>
      <c r="B97" s="69">
        <v>1000</v>
      </c>
      <c r="C97" s="70" t="s">
        <v>15</v>
      </c>
      <c r="D97" s="34" t="s">
        <v>16</v>
      </c>
    </row>
    <row r="98" spans="1:4" s="9" customFormat="1" ht="15" customHeight="1" x14ac:dyDescent="0.25">
      <c r="A98" s="68" t="s">
        <v>115</v>
      </c>
      <c r="B98" s="77">
        <v>500</v>
      </c>
      <c r="C98" s="70" t="s">
        <v>14</v>
      </c>
      <c r="D98" s="34" t="s">
        <v>16</v>
      </c>
    </row>
    <row r="99" spans="1:4" s="9" customFormat="1" ht="15" customHeight="1" x14ac:dyDescent="0.25">
      <c r="A99" s="68" t="s">
        <v>116</v>
      </c>
      <c r="B99" s="69">
        <v>2300</v>
      </c>
      <c r="C99" s="70" t="s">
        <v>14</v>
      </c>
      <c r="D99" s="34" t="s">
        <v>16</v>
      </c>
    </row>
    <row r="100" spans="1:4" s="9" customFormat="1" ht="15" customHeight="1" x14ac:dyDescent="0.25">
      <c r="A100" s="68" t="s">
        <v>116</v>
      </c>
      <c r="B100" s="69">
        <v>50000</v>
      </c>
      <c r="C100" s="70" t="s">
        <v>329</v>
      </c>
      <c r="D100" s="34" t="s">
        <v>16</v>
      </c>
    </row>
    <row r="101" spans="1:4" s="9" customFormat="1" ht="15" customHeight="1" x14ac:dyDescent="0.25">
      <c r="A101" s="68" t="s">
        <v>117</v>
      </c>
      <c r="B101" s="69">
        <v>2600</v>
      </c>
      <c r="C101" s="70" t="s">
        <v>14</v>
      </c>
      <c r="D101" s="34" t="s">
        <v>16</v>
      </c>
    </row>
    <row r="102" spans="1:4" s="9" customFormat="1" ht="15" customHeight="1" x14ac:dyDescent="0.25">
      <c r="A102" s="68" t="s">
        <v>117</v>
      </c>
      <c r="B102" s="69">
        <v>5000</v>
      </c>
      <c r="C102" s="70" t="s">
        <v>41</v>
      </c>
      <c r="D102" s="34" t="s">
        <v>16</v>
      </c>
    </row>
    <row r="103" spans="1:4" s="9" customFormat="1" ht="15" customHeight="1" x14ac:dyDescent="0.25">
      <c r="A103" s="68" t="s">
        <v>226</v>
      </c>
      <c r="B103" s="77">
        <v>500</v>
      </c>
      <c r="C103" s="70" t="s">
        <v>14</v>
      </c>
      <c r="D103" s="34" t="s">
        <v>16</v>
      </c>
    </row>
    <row r="104" spans="1:4" s="9" customFormat="1" ht="15" customHeight="1" x14ac:dyDescent="0.25">
      <c r="A104" s="68" t="s">
        <v>226</v>
      </c>
      <c r="B104" s="69">
        <v>1000</v>
      </c>
      <c r="C104" s="70" t="s">
        <v>313</v>
      </c>
      <c r="D104" s="34" t="s">
        <v>16</v>
      </c>
    </row>
    <row r="105" spans="1:4" s="9" customFormat="1" ht="15" customHeight="1" x14ac:dyDescent="0.25">
      <c r="A105" s="68" t="s">
        <v>119</v>
      </c>
      <c r="B105" s="69">
        <v>102000</v>
      </c>
      <c r="C105" s="70" t="s">
        <v>15</v>
      </c>
      <c r="D105" s="34" t="s">
        <v>16</v>
      </c>
    </row>
    <row r="106" spans="1:4" s="9" customFormat="1" ht="15" customHeight="1" x14ac:dyDescent="0.25">
      <c r="A106" s="68" t="s">
        <v>289</v>
      </c>
      <c r="B106" s="77">
        <v>500</v>
      </c>
      <c r="C106" s="70" t="s">
        <v>15</v>
      </c>
      <c r="D106" s="34" t="s">
        <v>16</v>
      </c>
    </row>
    <row r="107" spans="1:4" s="9" customFormat="1" ht="15" customHeight="1" x14ac:dyDescent="0.25">
      <c r="A107" s="68" t="s">
        <v>121</v>
      </c>
      <c r="B107" s="69">
        <v>1000</v>
      </c>
      <c r="C107" s="70" t="s">
        <v>14</v>
      </c>
      <c r="D107" s="34" t="s">
        <v>16</v>
      </c>
    </row>
    <row r="108" spans="1:4" s="9" customFormat="1" ht="15" customHeight="1" x14ac:dyDescent="0.25">
      <c r="A108" s="68" t="s">
        <v>121</v>
      </c>
      <c r="B108" s="69">
        <v>10000</v>
      </c>
      <c r="C108" s="70" t="s">
        <v>307</v>
      </c>
      <c r="D108" s="34" t="s">
        <v>16</v>
      </c>
    </row>
    <row r="109" spans="1:4" s="9" customFormat="1" ht="15" customHeight="1" x14ac:dyDescent="0.25">
      <c r="A109" s="68" t="s">
        <v>290</v>
      </c>
      <c r="B109" s="69">
        <v>200000</v>
      </c>
      <c r="C109" s="70" t="s">
        <v>14</v>
      </c>
      <c r="D109" s="34" t="s">
        <v>16</v>
      </c>
    </row>
    <row r="110" spans="1:4" s="9" customFormat="1" ht="15" customHeight="1" x14ac:dyDescent="0.25">
      <c r="A110" s="68" t="s">
        <v>291</v>
      </c>
      <c r="B110" s="69">
        <v>5000</v>
      </c>
      <c r="C110" s="70" t="s">
        <v>14</v>
      </c>
      <c r="D110" s="34" t="s">
        <v>16</v>
      </c>
    </row>
    <row r="111" spans="1:4" s="9" customFormat="1" ht="15" customHeight="1" x14ac:dyDescent="0.25">
      <c r="A111" s="68" t="s">
        <v>292</v>
      </c>
      <c r="B111" s="69">
        <v>100000</v>
      </c>
      <c r="C111" s="70" t="s">
        <v>306</v>
      </c>
      <c r="D111" s="34" t="s">
        <v>16</v>
      </c>
    </row>
    <row r="112" spans="1:4" s="9" customFormat="1" ht="15" customHeight="1" x14ac:dyDescent="0.25">
      <c r="A112" s="68" t="s">
        <v>293</v>
      </c>
      <c r="B112" s="69">
        <v>3500</v>
      </c>
      <c r="C112" s="70" t="s">
        <v>14</v>
      </c>
      <c r="D112" s="34" t="s">
        <v>16</v>
      </c>
    </row>
    <row r="113" spans="1:4" s="9" customFormat="1" ht="15" customHeight="1" x14ac:dyDescent="0.25">
      <c r="A113" s="68" t="s">
        <v>122</v>
      </c>
      <c r="B113" s="69">
        <v>400000</v>
      </c>
      <c r="C113" s="70" t="s">
        <v>14</v>
      </c>
      <c r="D113" s="34" t="s">
        <v>16</v>
      </c>
    </row>
    <row r="114" spans="1:4" s="9" customFormat="1" ht="15" customHeight="1" x14ac:dyDescent="0.25">
      <c r="A114" s="68" t="s">
        <v>294</v>
      </c>
      <c r="B114" s="69">
        <v>1000</v>
      </c>
      <c r="C114" s="70" t="s">
        <v>14</v>
      </c>
      <c r="D114" s="34" t="s">
        <v>16</v>
      </c>
    </row>
    <row r="115" spans="1:4" s="9" customFormat="1" ht="15" customHeight="1" x14ac:dyDescent="0.25">
      <c r="A115" s="68" t="s">
        <v>294</v>
      </c>
      <c r="B115" s="77">
        <v>1</v>
      </c>
      <c r="C115" s="70" t="s">
        <v>330</v>
      </c>
      <c r="D115" s="34" t="s">
        <v>16</v>
      </c>
    </row>
    <row r="116" spans="1:4" s="9" customFormat="1" ht="15" customHeight="1" x14ac:dyDescent="0.25">
      <c r="A116" s="68" t="s">
        <v>295</v>
      </c>
      <c r="B116" s="77">
        <v>9.9600000000000009</v>
      </c>
      <c r="C116" s="70" t="s">
        <v>331</v>
      </c>
      <c r="D116" s="34" t="s">
        <v>16</v>
      </c>
    </row>
    <row r="117" spans="1:4" s="9" customFormat="1" ht="15" customHeight="1" x14ac:dyDescent="0.25">
      <c r="A117" s="68" t="s">
        <v>295</v>
      </c>
      <c r="B117" s="77">
        <v>10.96</v>
      </c>
      <c r="C117" s="70" t="s">
        <v>331</v>
      </c>
      <c r="D117" s="34" t="s">
        <v>16</v>
      </c>
    </row>
    <row r="118" spans="1:4" s="9" customFormat="1" ht="15" customHeight="1" x14ac:dyDescent="0.25">
      <c r="A118" s="68" t="s">
        <v>295</v>
      </c>
      <c r="B118" s="77">
        <v>11.09</v>
      </c>
      <c r="C118" s="70" t="s">
        <v>331</v>
      </c>
      <c r="D118" s="34" t="s">
        <v>16</v>
      </c>
    </row>
    <row r="119" spans="1:4" s="9" customFormat="1" ht="15" customHeight="1" x14ac:dyDescent="0.25">
      <c r="A119" s="68" t="s">
        <v>295</v>
      </c>
      <c r="B119" s="77">
        <v>11.95</v>
      </c>
      <c r="C119" s="70" t="s">
        <v>331</v>
      </c>
      <c r="D119" s="34" t="s">
        <v>16</v>
      </c>
    </row>
    <row r="120" spans="1:4" s="9" customFormat="1" ht="15" customHeight="1" x14ac:dyDescent="0.25">
      <c r="A120" s="68" t="s">
        <v>295</v>
      </c>
      <c r="B120" s="77">
        <v>19.920000000000002</v>
      </c>
      <c r="C120" s="70" t="s">
        <v>331</v>
      </c>
      <c r="D120" s="34" t="s">
        <v>16</v>
      </c>
    </row>
    <row r="121" spans="1:4" s="9" customFormat="1" ht="15" customHeight="1" x14ac:dyDescent="0.25">
      <c r="A121" s="68" t="s">
        <v>295</v>
      </c>
      <c r="B121" s="77">
        <v>498</v>
      </c>
      <c r="C121" s="70" t="s">
        <v>331</v>
      </c>
      <c r="D121" s="34" t="s">
        <v>16</v>
      </c>
    </row>
    <row r="122" spans="1:4" s="9" customFormat="1" ht="15" customHeight="1" x14ac:dyDescent="0.25">
      <c r="A122" s="68" t="s">
        <v>123</v>
      </c>
      <c r="B122" s="69">
        <v>3100</v>
      </c>
      <c r="C122" s="70" t="s">
        <v>15</v>
      </c>
      <c r="D122" s="34" t="s">
        <v>16</v>
      </c>
    </row>
    <row r="123" spans="1:4" s="9" customFormat="1" ht="15" customHeight="1" x14ac:dyDescent="0.25">
      <c r="A123" s="68" t="s">
        <v>123</v>
      </c>
      <c r="B123" s="69">
        <v>5000</v>
      </c>
      <c r="C123" s="70" t="s">
        <v>41</v>
      </c>
      <c r="D123" s="34" t="s">
        <v>16</v>
      </c>
    </row>
    <row r="124" spans="1:4" s="9" customFormat="1" ht="15" customHeight="1" x14ac:dyDescent="0.25">
      <c r="A124" s="68" t="s">
        <v>123</v>
      </c>
      <c r="B124" s="69">
        <v>56400</v>
      </c>
      <c r="C124" s="70" t="s">
        <v>15</v>
      </c>
      <c r="D124" s="34" t="s">
        <v>16</v>
      </c>
    </row>
    <row r="125" spans="1:4" s="9" customFormat="1" ht="15" customHeight="1" x14ac:dyDescent="0.25">
      <c r="A125" s="68" t="s">
        <v>228</v>
      </c>
      <c r="B125" s="69">
        <v>6500</v>
      </c>
      <c r="C125" s="70" t="s">
        <v>313</v>
      </c>
      <c r="D125" s="34" t="s">
        <v>16</v>
      </c>
    </row>
    <row r="126" spans="1:4" s="9" customFormat="1" ht="15" customHeight="1" x14ac:dyDescent="0.25">
      <c r="A126" s="68" t="s">
        <v>124</v>
      </c>
      <c r="B126" s="77">
        <v>500</v>
      </c>
      <c r="C126" s="70" t="s">
        <v>14</v>
      </c>
      <c r="D126" s="34" t="s">
        <v>16</v>
      </c>
    </row>
    <row r="127" spans="1:4" s="9" customFormat="1" ht="15" customHeight="1" x14ac:dyDescent="0.25">
      <c r="A127" s="68" t="s">
        <v>296</v>
      </c>
      <c r="B127" s="69">
        <v>301100</v>
      </c>
      <c r="C127" s="70" t="s">
        <v>14</v>
      </c>
      <c r="D127" s="34" t="s">
        <v>16</v>
      </c>
    </row>
    <row r="128" spans="1:4" s="9" customFormat="1" ht="15" customHeight="1" x14ac:dyDescent="0.25">
      <c r="A128" s="68" t="s">
        <v>125</v>
      </c>
      <c r="B128" s="69">
        <v>1350</v>
      </c>
      <c r="C128" s="70" t="s">
        <v>14</v>
      </c>
      <c r="D128" s="34" t="s">
        <v>16</v>
      </c>
    </row>
    <row r="129" spans="1:4" s="9" customFormat="1" ht="15" customHeight="1" x14ac:dyDescent="0.25">
      <c r="A129" s="68" t="s">
        <v>297</v>
      </c>
      <c r="B129" s="69">
        <v>151000</v>
      </c>
      <c r="C129" s="70" t="s">
        <v>14</v>
      </c>
      <c r="D129" s="34" t="s">
        <v>16</v>
      </c>
    </row>
    <row r="130" spans="1:4" s="9" customFormat="1" ht="15" customHeight="1" x14ac:dyDescent="0.25">
      <c r="A130" s="68" t="s">
        <v>298</v>
      </c>
      <c r="B130" s="69">
        <v>100000</v>
      </c>
      <c r="C130" s="70" t="s">
        <v>14</v>
      </c>
      <c r="D130" s="34" t="s">
        <v>16</v>
      </c>
    </row>
    <row r="131" spans="1:4" s="9" customFormat="1" ht="15" customHeight="1" x14ac:dyDescent="0.25">
      <c r="A131" s="68" t="s">
        <v>126</v>
      </c>
      <c r="B131" s="69">
        <v>10000</v>
      </c>
      <c r="C131" s="70" t="s">
        <v>307</v>
      </c>
      <c r="D131" s="34" t="s">
        <v>16</v>
      </c>
    </row>
    <row r="132" spans="1:4" s="9" customFormat="1" ht="15" customHeight="1" x14ac:dyDescent="0.25">
      <c r="A132" s="68" t="s">
        <v>126</v>
      </c>
      <c r="B132" s="69">
        <v>49800</v>
      </c>
      <c r="C132" s="70" t="s">
        <v>330</v>
      </c>
      <c r="D132" s="34" t="s">
        <v>16</v>
      </c>
    </row>
    <row r="133" spans="1:4" s="9" customFormat="1" ht="15" customHeight="1" x14ac:dyDescent="0.25">
      <c r="A133" s="68" t="s">
        <v>250</v>
      </c>
      <c r="B133" s="77">
        <v>199.2</v>
      </c>
      <c r="C133" s="70" t="s">
        <v>331</v>
      </c>
      <c r="D133" s="34" t="s">
        <v>16</v>
      </c>
    </row>
    <row r="134" spans="1:4" s="9" customFormat="1" ht="15" customHeight="1" x14ac:dyDescent="0.25">
      <c r="A134" s="68" t="s">
        <v>251</v>
      </c>
      <c r="B134" s="69">
        <v>3500</v>
      </c>
      <c r="C134" s="70" t="s">
        <v>14</v>
      </c>
      <c r="D134" s="34" t="s">
        <v>16</v>
      </c>
    </row>
    <row r="135" spans="1:4" s="9" customFormat="1" ht="15" customHeight="1" x14ac:dyDescent="0.25">
      <c r="A135" s="68" t="s">
        <v>252</v>
      </c>
      <c r="B135" s="77">
        <v>300</v>
      </c>
      <c r="C135" s="70" t="s">
        <v>332</v>
      </c>
      <c r="D135" s="34" t="s">
        <v>16</v>
      </c>
    </row>
    <row r="136" spans="1:4" s="9" customFormat="1" ht="15" customHeight="1" x14ac:dyDescent="0.25">
      <c r="A136" s="68" t="s">
        <v>253</v>
      </c>
      <c r="B136" s="77">
        <v>500</v>
      </c>
      <c r="C136" s="70" t="s">
        <v>14</v>
      </c>
      <c r="D136" s="34" t="s">
        <v>16</v>
      </c>
    </row>
    <row r="137" spans="1:4" s="9" customFormat="1" ht="15" customHeight="1" x14ac:dyDescent="0.25">
      <c r="A137" s="68" t="s">
        <v>299</v>
      </c>
      <c r="B137" s="69">
        <v>1000</v>
      </c>
      <c r="C137" s="70" t="s">
        <v>14</v>
      </c>
      <c r="D137" s="34" t="s">
        <v>16</v>
      </c>
    </row>
    <row r="138" spans="1:4" s="9" customFormat="1" ht="15" customHeight="1" x14ac:dyDescent="0.25">
      <c r="A138" s="68" t="s">
        <v>230</v>
      </c>
      <c r="B138" s="69">
        <v>1000</v>
      </c>
      <c r="C138" s="70" t="s">
        <v>14</v>
      </c>
      <c r="D138" s="34" t="s">
        <v>16</v>
      </c>
    </row>
    <row r="139" spans="1:4" s="9" customFormat="1" ht="15" customHeight="1" x14ac:dyDescent="0.25">
      <c r="A139" s="68" t="s">
        <v>231</v>
      </c>
      <c r="B139" s="69">
        <v>30100</v>
      </c>
      <c r="C139" s="70" t="s">
        <v>14</v>
      </c>
      <c r="D139" s="34" t="s">
        <v>16</v>
      </c>
    </row>
    <row r="140" spans="1:4" s="9" customFormat="1" ht="15" customHeight="1" x14ac:dyDescent="0.25">
      <c r="A140" s="68" t="s">
        <v>300</v>
      </c>
      <c r="B140" s="77">
        <v>800</v>
      </c>
      <c r="C140" s="70" t="s">
        <v>14</v>
      </c>
      <c r="D140" s="34" t="s">
        <v>16</v>
      </c>
    </row>
    <row r="141" spans="1:4" s="9" customFormat="1" ht="15" customHeight="1" x14ac:dyDescent="0.25">
      <c r="A141" s="68" t="s">
        <v>301</v>
      </c>
      <c r="B141" s="69">
        <v>6000</v>
      </c>
      <c r="C141" s="70" t="s">
        <v>15</v>
      </c>
      <c r="D141" s="34" t="s">
        <v>16</v>
      </c>
    </row>
    <row r="142" spans="1:4" s="9" customFormat="1" ht="15" customHeight="1" x14ac:dyDescent="0.25">
      <c r="A142" s="68" t="s">
        <v>255</v>
      </c>
      <c r="B142" s="69">
        <v>5000</v>
      </c>
      <c r="C142" s="70" t="s">
        <v>41</v>
      </c>
      <c r="D142" s="34" t="s">
        <v>16</v>
      </c>
    </row>
    <row r="143" spans="1:4" s="9" customFormat="1" ht="15" customHeight="1" x14ac:dyDescent="0.25">
      <c r="A143" s="68" t="s">
        <v>232</v>
      </c>
      <c r="B143" s="77">
        <v>500</v>
      </c>
      <c r="C143" s="70" t="s">
        <v>15</v>
      </c>
      <c r="D143" s="34" t="s">
        <v>16</v>
      </c>
    </row>
    <row r="144" spans="1:4" s="9" customFormat="1" ht="15" customHeight="1" x14ac:dyDescent="0.25">
      <c r="A144" s="68" t="s">
        <v>232</v>
      </c>
      <c r="B144" s="69">
        <v>2000</v>
      </c>
      <c r="C144" s="70" t="s">
        <v>313</v>
      </c>
      <c r="D144" s="34" t="s">
        <v>16</v>
      </c>
    </row>
    <row r="145" spans="1:4" s="9" customFormat="1" ht="15" customHeight="1" x14ac:dyDescent="0.25">
      <c r="A145" s="68" t="s">
        <v>302</v>
      </c>
      <c r="B145" s="69">
        <v>1500</v>
      </c>
      <c r="C145" s="70" t="s">
        <v>14</v>
      </c>
      <c r="D145" s="34" t="s">
        <v>16</v>
      </c>
    </row>
    <row r="146" spans="1:4" s="9" customFormat="1" ht="15" customHeight="1" x14ac:dyDescent="0.25">
      <c r="A146" s="68" t="s">
        <v>303</v>
      </c>
      <c r="B146" s="69">
        <v>1000</v>
      </c>
      <c r="C146" s="70" t="s">
        <v>15</v>
      </c>
      <c r="D146" s="34" t="s">
        <v>16</v>
      </c>
    </row>
    <row r="147" spans="1:4" s="9" customFormat="1" ht="15" customHeight="1" x14ac:dyDescent="0.25">
      <c r="A147" s="64">
        <v>44797</v>
      </c>
      <c r="B147" s="33">
        <v>25000</v>
      </c>
      <c r="C147" s="36" t="s">
        <v>427</v>
      </c>
      <c r="D147" s="34" t="s">
        <v>16</v>
      </c>
    </row>
    <row r="148" spans="1:4" s="9" customFormat="1" ht="15" customHeight="1" x14ac:dyDescent="0.25">
      <c r="A148" s="64">
        <v>44801</v>
      </c>
      <c r="B148" s="33">
        <v>10000</v>
      </c>
      <c r="C148" s="70" t="s">
        <v>307</v>
      </c>
      <c r="D148" s="34" t="s">
        <v>16</v>
      </c>
    </row>
    <row r="149" spans="1:4" s="9" customFormat="1" ht="15" customHeight="1" x14ac:dyDescent="0.25">
      <c r="A149" s="64">
        <v>44802</v>
      </c>
      <c r="B149" s="35">
        <v>6500</v>
      </c>
      <c r="C149" s="70" t="s">
        <v>15</v>
      </c>
      <c r="D149" s="34" t="s">
        <v>16</v>
      </c>
    </row>
    <row r="150" spans="1:4" s="9" customFormat="1" ht="15" customHeight="1" x14ac:dyDescent="0.25">
      <c r="A150" s="64">
        <v>44804</v>
      </c>
      <c r="B150" s="35">
        <v>99.6</v>
      </c>
      <c r="C150" s="70" t="s">
        <v>331</v>
      </c>
      <c r="D150" s="34" t="s">
        <v>16</v>
      </c>
    </row>
    <row r="151" spans="1:4" s="9" customFormat="1" ht="15" customHeight="1" x14ac:dyDescent="0.25">
      <c r="A151" s="64">
        <v>44805</v>
      </c>
      <c r="B151" s="33">
        <v>22000</v>
      </c>
      <c r="C151" s="70" t="s">
        <v>15</v>
      </c>
      <c r="D151" s="34" t="s">
        <v>16</v>
      </c>
    </row>
    <row r="152" spans="1:4" s="9" customFormat="1" ht="15" customHeight="1" x14ac:dyDescent="0.25">
      <c r="A152" s="64">
        <v>44806</v>
      </c>
      <c r="B152" s="33">
        <v>29630</v>
      </c>
      <c r="C152" s="70" t="s">
        <v>15</v>
      </c>
      <c r="D152" s="34" t="s">
        <v>16</v>
      </c>
    </row>
    <row r="153" spans="1:4" s="9" customFormat="1" ht="15" customHeight="1" x14ac:dyDescent="0.25">
      <c r="A153" s="64">
        <v>44809</v>
      </c>
      <c r="B153" s="33">
        <f>10400+18400</f>
        <v>28800</v>
      </c>
      <c r="C153" s="70" t="s">
        <v>15</v>
      </c>
      <c r="D153" s="34" t="s">
        <v>16</v>
      </c>
    </row>
    <row r="154" spans="1:4" s="9" customFormat="1" ht="15" customHeight="1" x14ac:dyDescent="0.25">
      <c r="A154" s="64">
        <v>44809</v>
      </c>
      <c r="B154" s="33">
        <v>7968</v>
      </c>
      <c r="C154" s="70" t="s">
        <v>331</v>
      </c>
      <c r="D154" s="34" t="s">
        <v>16</v>
      </c>
    </row>
    <row r="155" spans="1:4" s="9" customFormat="1" ht="15" customHeight="1" x14ac:dyDescent="0.25">
      <c r="A155" s="65">
        <v>44810</v>
      </c>
      <c r="B155" s="37">
        <v>300000</v>
      </c>
      <c r="C155" s="70" t="s">
        <v>428</v>
      </c>
      <c r="D155" s="34" t="s">
        <v>16</v>
      </c>
    </row>
    <row r="156" spans="1:4" s="9" customFormat="1" ht="15" customHeight="1" x14ac:dyDescent="0.25">
      <c r="A156" s="65">
        <v>44811</v>
      </c>
      <c r="B156" s="37">
        <v>11000</v>
      </c>
      <c r="C156" s="70" t="s">
        <v>15</v>
      </c>
      <c r="D156" s="34" t="s">
        <v>16</v>
      </c>
    </row>
    <row r="157" spans="1:4" s="9" customFormat="1" ht="15" customHeight="1" x14ac:dyDescent="0.25">
      <c r="A157" s="65">
        <v>44816</v>
      </c>
      <c r="B157" s="37">
        <v>1000</v>
      </c>
      <c r="C157" s="70" t="s">
        <v>15</v>
      </c>
      <c r="D157" s="34" t="s">
        <v>16</v>
      </c>
    </row>
    <row r="158" spans="1:4" s="9" customFormat="1" ht="15" customHeight="1" x14ac:dyDescent="0.25">
      <c r="A158" s="65">
        <v>44817</v>
      </c>
      <c r="B158" s="37">
        <v>5000</v>
      </c>
      <c r="C158" s="70" t="s">
        <v>15</v>
      </c>
      <c r="D158" s="34" t="s">
        <v>16</v>
      </c>
    </row>
    <row r="159" spans="1:4" s="9" customFormat="1" ht="15" customHeight="1" x14ac:dyDescent="0.25">
      <c r="A159" s="65">
        <v>44819</v>
      </c>
      <c r="B159" s="37">
        <v>100</v>
      </c>
      <c r="C159" s="70" t="s">
        <v>15</v>
      </c>
      <c r="D159" s="34" t="s">
        <v>16</v>
      </c>
    </row>
    <row r="160" spans="1:4" s="9" customFormat="1" ht="15" customHeight="1" x14ac:dyDescent="0.25">
      <c r="A160" s="65">
        <v>44820</v>
      </c>
      <c r="B160" s="37">
        <v>100</v>
      </c>
      <c r="C160" s="70" t="s">
        <v>15</v>
      </c>
      <c r="D160" s="34" t="s">
        <v>16</v>
      </c>
    </row>
    <row r="161" spans="1:4" s="9" customFormat="1" ht="15" customHeight="1" x14ac:dyDescent="0.25">
      <c r="A161" s="65">
        <v>44820</v>
      </c>
      <c r="B161" s="37">
        <v>5000</v>
      </c>
      <c r="C161" s="70" t="s">
        <v>41</v>
      </c>
      <c r="D161" s="34" t="s">
        <v>16</v>
      </c>
    </row>
    <row r="162" spans="1:4" s="9" customFormat="1" ht="15" customHeight="1" x14ac:dyDescent="0.25">
      <c r="A162" s="65">
        <v>44824</v>
      </c>
      <c r="B162" s="37">
        <v>500</v>
      </c>
      <c r="C162" s="70" t="s">
        <v>15</v>
      </c>
      <c r="D162" s="34" t="s">
        <v>16</v>
      </c>
    </row>
    <row r="163" spans="1:4" s="9" customFormat="1" ht="15" customHeight="1" x14ac:dyDescent="0.25">
      <c r="A163" s="65">
        <v>44824</v>
      </c>
      <c r="B163" s="37">
        <v>2000</v>
      </c>
      <c r="C163" s="70" t="s">
        <v>313</v>
      </c>
      <c r="D163" s="34" t="s">
        <v>16</v>
      </c>
    </row>
    <row r="164" spans="1:4" s="9" customFormat="1" ht="15" customHeight="1" x14ac:dyDescent="0.25">
      <c r="A164" s="65">
        <v>44826</v>
      </c>
      <c r="B164" s="37">
        <v>100000</v>
      </c>
      <c r="C164" s="70" t="s">
        <v>328</v>
      </c>
      <c r="D164" s="34" t="s">
        <v>16</v>
      </c>
    </row>
    <row r="165" spans="1:4" s="9" customFormat="1" ht="15" customHeight="1" x14ac:dyDescent="0.25">
      <c r="A165" s="65">
        <v>44827</v>
      </c>
      <c r="B165" s="37">
        <v>996</v>
      </c>
      <c r="C165" s="70" t="s">
        <v>331</v>
      </c>
      <c r="D165" s="34" t="s">
        <v>16</v>
      </c>
    </row>
    <row r="166" spans="1:4" s="9" customFormat="1" ht="15" customHeight="1" x14ac:dyDescent="0.25">
      <c r="A166" s="65">
        <v>44827</v>
      </c>
      <c r="B166" s="37">
        <v>17000</v>
      </c>
      <c r="C166" s="70" t="s">
        <v>15</v>
      </c>
      <c r="D166" s="34" t="s">
        <v>16</v>
      </c>
    </row>
    <row r="167" spans="1:4" s="9" customFormat="1" ht="15" customHeight="1" x14ac:dyDescent="0.25">
      <c r="A167" s="65">
        <v>44830</v>
      </c>
      <c r="B167" s="37">
        <v>2000</v>
      </c>
      <c r="C167" s="70" t="s">
        <v>15</v>
      </c>
      <c r="D167" s="34" t="s">
        <v>16</v>
      </c>
    </row>
    <row r="168" spans="1:4" s="9" customFormat="1" ht="15" customHeight="1" x14ac:dyDescent="0.25">
      <c r="A168" s="65">
        <v>44832</v>
      </c>
      <c r="B168" s="37">
        <v>1300</v>
      </c>
      <c r="C168" s="70" t="s">
        <v>15</v>
      </c>
      <c r="D168" s="34" t="s">
        <v>16</v>
      </c>
    </row>
    <row r="169" spans="1:4" s="9" customFormat="1" ht="15" customHeight="1" x14ac:dyDescent="0.25">
      <c r="A169" s="65">
        <v>44833</v>
      </c>
      <c r="B169" s="37">
        <v>70000</v>
      </c>
      <c r="C169" s="70" t="s">
        <v>15</v>
      </c>
      <c r="D169" s="34" t="s">
        <v>16</v>
      </c>
    </row>
    <row r="170" spans="1:4" s="9" customFormat="1" ht="15" customHeight="1" x14ac:dyDescent="0.25">
      <c r="A170" s="65">
        <v>44834</v>
      </c>
      <c r="B170" s="37">
        <v>10000</v>
      </c>
      <c r="C170" s="70" t="s">
        <v>307</v>
      </c>
      <c r="D170" s="34" t="s">
        <v>16</v>
      </c>
    </row>
    <row r="171" spans="1:4" s="9" customFormat="1" ht="15" customHeight="1" x14ac:dyDescent="0.25">
      <c r="A171" s="65">
        <v>44836</v>
      </c>
      <c r="B171" s="37">
        <v>2361.52</v>
      </c>
      <c r="C171" s="70" t="s">
        <v>331</v>
      </c>
      <c r="D171" s="34" t="s">
        <v>16</v>
      </c>
    </row>
    <row r="172" spans="1:4" s="9" customFormat="1" ht="15" customHeight="1" x14ac:dyDescent="0.25">
      <c r="A172" s="65">
        <v>44838</v>
      </c>
      <c r="B172" s="37">
        <v>30000</v>
      </c>
      <c r="C172" s="70" t="s">
        <v>15</v>
      </c>
      <c r="D172" s="34" t="s">
        <v>16</v>
      </c>
    </row>
    <row r="173" spans="1:4" s="9" customFormat="1" ht="15" customHeight="1" x14ac:dyDescent="0.25">
      <c r="A173" s="65">
        <v>44840</v>
      </c>
      <c r="B173" s="37">
        <v>5000</v>
      </c>
      <c r="C173" s="70" t="s">
        <v>15</v>
      </c>
      <c r="D173" s="34" t="s">
        <v>16</v>
      </c>
    </row>
    <row r="174" spans="1:4" s="9" customFormat="1" ht="15" customHeight="1" x14ac:dyDescent="0.25">
      <c r="A174" s="65">
        <v>44841</v>
      </c>
      <c r="B174" s="37">
        <v>500</v>
      </c>
      <c r="C174" s="70" t="s">
        <v>15</v>
      </c>
      <c r="D174" s="34" t="s">
        <v>16</v>
      </c>
    </row>
    <row r="175" spans="1:4" s="9" customFormat="1" ht="15" customHeight="1" x14ac:dyDescent="0.25">
      <c r="A175" s="64">
        <v>44844</v>
      </c>
      <c r="B175" s="33">
        <v>51000</v>
      </c>
      <c r="C175" s="70" t="s">
        <v>15</v>
      </c>
      <c r="D175" s="34" t="s">
        <v>16</v>
      </c>
    </row>
    <row r="176" spans="1:4" s="9" customFormat="1" ht="15" customHeight="1" x14ac:dyDescent="0.25">
      <c r="A176" s="64">
        <v>44846</v>
      </c>
      <c r="B176" s="33">
        <v>1000</v>
      </c>
      <c r="C176" s="70" t="s">
        <v>15</v>
      </c>
      <c r="D176" s="34" t="s">
        <v>16</v>
      </c>
    </row>
    <row r="177" spans="1:4" s="9" customFormat="1" ht="15" customHeight="1" x14ac:dyDescent="0.25">
      <c r="A177" s="65">
        <v>44847</v>
      </c>
      <c r="B177" s="37">
        <v>1200</v>
      </c>
      <c r="C177" s="70" t="s">
        <v>15</v>
      </c>
      <c r="D177" s="34" t="s">
        <v>16</v>
      </c>
    </row>
    <row r="178" spans="1:4" s="9" customFormat="1" ht="15" customHeight="1" x14ac:dyDescent="0.25">
      <c r="A178" s="65">
        <v>44850</v>
      </c>
      <c r="B178" s="37">
        <v>5000</v>
      </c>
      <c r="C178" s="70" t="s">
        <v>41</v>
      </c>
      <c r="D178" s="34" t="s">
        <v>16</v>
      </c>
    </row>
    <row r="179" spans="1:4" s="9" customFormat="1" ht="15" customHeight="1" x14ac:dyDescent="0.25">
      <c r="A179" s="64">
        <v>44851</v>
      </c>
      <c r="B179" s="33">
        <v>3100</v>
      </c>
      <c r="C179" s="70" t="s">
        <v>15</v>
      </c>
      <c r="D179" s="34" t="s">
        <v>16</v>
      </c>
    </row>
    <row r="180" spans="1:4" s="9" customFormat="1" ht="15" customHeight="1" x14ac:dyDescent="0.25">
      <c r="A180" s="64">
        <v>44854</v>
      </c>
      <c r="B180" s="33">
        <v>510</v>
      </c>
      <c r="C180" s="70" t="s">
        <v>15</v>
      </c>
      <c r="D180" s="34" t="s">
        <v>16</v>
      </c>
    </row>
    <row r="181" spans="1:4" s="9" customFormat="1" ht="15" customHeight="1" x14ac:dyDescent="0.25">
      <c r="A181" s="65">
        <v>44854</v>
      </c>
      <c r="B181" s="37">
        <v>2000</v>
      </c>
      <c r="C181" s="70" t="s">
        <v>313</v>
      </c>
      <c r="D181" s="34" t="s">
        <v>16</v>
      </c>
    </row>
    <row r="182" spans="1:4" s="9" customFormat="1" ht="15" customHeight="1" x14ac:dyDescent="0.25">
      <c r="A182" s="65">
        <v>44858</v>
      </c>
      <c r="B182" s="37">
        <v>1500</v>
      </c>
      <c r="C182" s="70" t="s">
        <v>15</v>
      </c>
      <c r="D182" s="34" t="s">
        <v>16</v>
      </c>
    </row>
    <row r="183" spans="1:4" s="9" customFormat="1" ht="15" customHeight="1" x14ac:dyDescent="0.25">
      <c r="A183" s="65">
        <v>44860</v>
      </c>
      <c r="B183" s="37">
        <v>10000</v>
      </c>
      <c r="C183" s="70" t="s">
        <v>307</v>
      </c>
      <c r="D183" s="34" t="s">
        <v>16</v>
      </c>
    </row>
    <row r="184" spans="1:4" s="9" customFormat="1" ht="15.75" customHeight="1" x14ac:dyDescent="0.25">
      <c r="A184" s="65">
        <v>44862</v>
      </c>
      <c r="B184" s="37">
        <v>8500</v>
      </c>
      <c r="C184" s="70" t="s">
        <v>15</v>
      </c>
      <c r="D184" s="34" t="s">
        <v>16</v>
      </c>
    </row>
    <row r="185" spans="1:4" s="9" customFormat="1" ht="15" customHeight="1" x14ac:dyDescent="0.25">
      <c r="A185" s="64">
        <v>44869</v>
      </c>
      <c r="B185" s="33">
        <v>1992</v>
      </c>
      <c r="C185" s="70" t="s">
        <v>331</v>
      </c>
      <c r="D185" s="34" t="s">
        <v>16</v>
      </c>
    </row>
    <row r="186" spans="1:4" s="9" customFormat="1" ht="15" customHeight="1" x14ac:dyDescent="0.25">
      <c r="A186" s="64">
        <v>44872</v>
      </c>
      <c r="B186" s="37">
        <v>3500</v>
      </c>
      <c r="C186" s="70" t="s">
        <v>15</v>
      </c>
      <c r="D186" s="34" t="s">
        <v>16</v>
      </c>
    </row>
    <row r="187" spans="1:4" s="9" customFormat="1" ht="15" customHeight="1" x14ac:dyDescent="0.25">
      <c r="A187" s="65">
        <v>44874</v>
      </c>
      <c r="B187" s="37">
        <v>348.6</v>
      </c>
      <c r="C187" s="70" t="s">
        <v>331</v>
      </c>
      <c r="D187" s="34" t="s">
        <v>16</v>
      </c>
    </row>
    <row r="188" spans="1:4" s="9" customFormat="1" ht="15" customHeight="1" x14ac:dyDescent="0.25">
      <c r="A188" s="65">
        <v>44876</v>
      </c>
      <c r="B188" s="37">
        <v>286</v>
      </c>
      <c r="C188" s="70" t="s">
        <v>15</v>
      </c>
      <c r="D188" s="34" t="s">
        <v>16</v>
      </c>
    </row>
    <row r="189" spans="1:4" s="9" customFormat="1" ht="15" customHeight="1" x14ac:dyDescent="0.25">
      <c r="A189" s="65">
        <v>44879</v>
      </c>
      <c r="B189" s="37">
        <v>11200</v>
      </c>
      <c r="C189" s="70" t="s">
        <v>15</v>
      </c>
      <c r="D189" s="34" t="s">
        <v>16</v>
      </c>
    </row>
    <row r="190" spans="1:4" s="9" customFormat="1" ht="15" customHeight="1" x14ac:dyDescent="0.25">
      <c r="A190" s="65">
        <v>44879</v>
      </c>
      <c r="B190" s="37">
        <v>23000</v>
      </c>
      <c r="C190" s="70" t="s">
        <v>307</v>
      </c>
      <c r="D190" s="34" t="s">
        <v>16</v>
      </c>
    </row>
    <row r="191" spans="1:4" s="9" customFormat="1" ht="15" customHeight="1" x14ac:dyDescent="0.25">
      <c r="A191" s="65">
        <v>44881</v>
      </c>
      <c r="B191" s="37">
        <v>5000</v>
      </c>
      <c r="C191" s="70" t="s">
        <v>307</v>
      </c>
      <c r="D191" s="34" t="s">
        <v>16</v>
      </c>
    </row>
    <row r="192" spans="1:4" s="9" customFormat="1" ht="15" customHeight="1" x14ac:dyDescent="0.25">
      <c r="A192" s="65">
        <v>44881</v>
      </c>
      <c r="B192" s="37">
        <v>5100</v>
      </c>
      <c r="C192" s="70" t="s">
        <v>15</v>
      </c>
      <c r="D192" s="34" t="s">
        <v>16</v>
      </c>
    </row>
    <row r="193" spans="1:4" s="9" customFormat="1" ht="15" customHeight="1" x14ac:dyDescent="0.25">
      <c r="A193" s="65">
        <v>44884</v>
      </c>
      <c r="B193" s="37">
        <v>9960</v>
      </c>
      <c r="C193" s="70" t="s">
        <v>331</v>
      </c>
      <c r="D193" s="34" t="s">
        <v>16</v>
      </c>
    </row>
    <row r="194" spans="1:4" s="9" customFormat="1" ht="15" customHeight="1" x14ac:dyDescent="0.25">
      <c r="A194" s="65">
        <v>44886</v>
      </c>
      <c r="B194" s="37">
        <v>500</v>
      </c>
      <c r="C194" s="70" t="s">
        <v>15</v>
      </c>
      <c r="D194" s="34" t="s">
        <v>16</v>
      </c>
    </row>
    <row r="195" spans="1:4" s="9" customFormat="1" ht="15" customHeight="1" x14ac:dyDescent="0.25">
      <c r="A195" s="65">
        <v>44886</v>
      </c>
      <c r="B195" s="37">
        <v>3500</v>
      </c>
      <c r="C195" s="70" t="s">
        <v>313</v>
      </c>
      <c r="D195" s="34" t="s">
        <v>16</v>
      </c>
    </row>
    <row r="196" spans="1:4" s="9" customFormat="1" ht="15" customHeight="1" x14ac:dyDescent="0.25">
      <c r="A196" s="65">
        <v>44887</v>
      </c>
      <c r="B196" s="37">
        <v>1000</v>
      </c>
      <c r="C196" s="70" t="s">
        <v>15</v>
      </c>
      <c r="D196" s="34" t="s">
        <v>16</v>
      </c>
    </row>
    <row r="197" spans="1:4" s="9" customFormat="1" ht="15" customHeight="1" x14ac:dyDescent="0.25">
      <c r="A197" s="65">
        <v>44887</v>
      </c>
      <c r="B197" s="37">
        <v>1170.3</v>
      </c>
      <c r="C197" s="70" t="s">
        <v>331</v>
      </c>
      <c r="D197" s="34" t="s">
        <v>16</v>
      </c>
    </row>
    <row r="198" spans="1:4" s="9" customFormat="1" ht="15" customHeight="1" x14ac:dyDescent="0.25">
      <c r="A198" s="65">
        <v>44888</v>
      </c>
      <c r="B198" s="37">
        <v>1500</v>
      </c>
      <c r="C198" s="70" t="s">
        <v>15</v>
      </c>
      <c r="D198" s="34" t="s">
        <v>16</v>
      </c>
    </row>
    <row r="199" spans="1:4" s="9" customFormat="1" ht="15" customHeight="1" x14ac:dyDescent="0.25">
      <c r="A199" s="65">
        <v>44889</v>
      </c>
      <c r="B199" s="37">
        <v>18000</v>
      </c>
      <c r="C199" s="36" t="s">
        <v>429</v>
      </c>
      <c r="D199" s="34" t="s">
        <v>16</v>
      </c>
    </row>
    <row r="200" spans="1:4" s="9" customFormat="1" ht="15" customHeight="1" x14ac:dyDescent="0.25">
      <c r="A200" s="65">
        <v>44890</v>
      </c>
      <c r="B200" s="37">
        <v>498</v>
      </c>
      <c r="C200" s="70" t="s">
        <v>331</v>
      </c>
      <c r="D200" s="34" t="s">
        <v>16</v>
      </c>
    </row>
    <row r="201" spans="1:4" s="9" customFormat="1" ht="15" customHeight="1" x14ac:dyDescent="0.25">
      <c r="A201" s="65">
        <v>44893</v>
      </c>
      <c r="B201" s="37">
        <v>99.6</v>
      </c>
      <c r="C201" s="70" t="s">
        <v>331</v>
      </c>
      <c r="D201" s="34" t="s">
        <v>16</v>
      </c>
    </row>
    <row r="202" spans="1:4" s="9" customFormat="1" ht="15" customHeight="1" x14ac:dyDescent="0.25">
      <c r="A202" s="65">
        <v>44894</v>
      </c>
      <c r="B202" s="37">
        <v>10000</v>
      </c>
      <c r="C202" s="70" t="s">
        <v>307</v>
      </c>
      <c r="D202" s="34" t="s">
        <v>16</v>
      </c>
    </row>
    <row r="203" spans="1:4" s="9" customFormat="1" ht="15" customHeight="1" x14ac:dyDescent="0.25">
      <c r="A203" s="65">
        <v>44894</v>
      </c>
      <c r="B203" s="37">
        <v>300000</v>
      </c>
      <c r="C203" s="36" t="s">
        <v>430</v>
      </c>
      <c r="D203" s="34" t="s">
        <v>16</v>
      </c>
    </row>
    <row r="204" spans="1:4" s="9" customFormat="1" ht="15" customHeight="1" x14ac:dyDescent="0.25">
      <c r="A204" s="65">
        <v>44895</v>
      </c>
      <c r="B204" s="37">
        <v>3570.29</v>
      </c>
      <c r="C204" s="70" t="s">
        <v>331</v>
      </c>
      <c r="D204" s="34" t="s">
        <v>16</v>
      </c>
    </row>
    <row r="205" spans="1:4" s="9" customFormat="1" ht="15" customHeight="1" x14ac:dyDescent="0.25">
      <c r="A205" s="65">
        <v>44896</v>
      </c>
      <c r="B205" s="37">
        <v>1230</v>
      </c>
      <c r="C205" s="70" t="s">
        <v>15</v>
      </c>
      <c r="D205" s="34" t="s">
        <v>16</v>
      </c>
    </row>
    <row r="206" spans="1:4" s="9" customFormat="1" ht="15" customHeight="1" x14ac:dyDescent="0.25">
      <c r="A206" s="65">
        <v>44897</v>
      </c>
      <c r="B206" s="37">
        <v>996</v>
      </c>
      <c r="C206" s="70" t="s">
        <v>331</v>
      </c>
      <c r="D206" s="34" t="s">
        <v>16</v>
      </c>
    </row>
    <row r="207" spans="1:4" s="9" customFormat="1" ht="15" customHeight="1" x14ac:dyDescent="0.25">
      <c r="A207" s="65">
        <v>44900</v>
      </c>
      <c r="B207" s="37">
        <v>1992</v>
      </c>
      <c r="C207" s="70" t="s">
        <v>331</v>
      </c>
      <c r="D207" s="34" t="s">
        <v>16</v>
      </c>
    </row>
    <row r="208" spans="1:4" s="9" customFormat="1" ht="16.5" customHeight="1" x14ac:dyDescent="0.25">
      <c r="A208" s="65">
        <v>44902</v>
      </c>
      <c r="B208" s="37">
        <v>500</v>
      </c>
      <c r="C208" s="70" t="s">
        <v>15</v>
      </c>
      <c r="D208" s="34" t="s">
        <v>16</v>
      </c>
    </row>
    <row r="209" spans="1:4" s="9" customFormat="1" ht="15" customHeight="1" x14ac:dyDescent="0.25">
      <c r="A209" s="65">
        <v>44902</v>
      </c>
      <c r="B209" s="37">
        <v>1494</v>
      </c>
      <c r="C209" s="70" t="s">
        <v>331</v>
      </c>
      <c r="D209" s="34" t="s">
        <v>16</v>
      </c>
    </row>
    <row r="210" spans="1:4" s="9" customFormat="1" ht="16.5" customHeight="1" x14ac:dyDescent="0.25">
      <c r="A210" s="65">
        <v>44903</v>
      </c>
      <c r="B210" s="37">
        <v>350</v>
      </c>
      <c r="C210" s="70" t="s">
        <v>15</v>
      </c>
      <c r="D210" s="34" t="s">
        <v>16</v>
      </c>
    </row>
    <row r="211" spans="1:4" s="9" customFormat="1" ht="15" customHeight="1" x14ac:dyDescent="0.25">
      <c r="A211" s="65">
        <v>44904</v>
      </c>
      <c r="B211" s="37">
        <v>5000</v>
      </c>
      <c r="C211" s="70" t="s">
        <v>15</v>
      </c>
      <c r="D211" s="34" t="s">
        <v>16</v>
      </c>
    </row>
    <row r="212" spans="1:4" s="9" customFormat="1" ht="15" customHeight="1" x14ac:dyDescent="0.25">
      <c r="A212" s="65">
        <v>44904</v>
      </c>
      <c r="B212" s="37">
        <v>90400</v>
      </c>
      <c r="C212" s="36" t="s">
        <v>429</v>
      </c>
      <c r="D212" s="34" t="s">
        <v>16</v>
      </c>
    </row>
    <row r="213" spans="1:4" s="9" customFormat="1" ht="15" customHeight="1" x14ac:dyDescent="0.25">
      <c r="A213" s="65">
        <v>44906</v>
      </c>
      <c r="B213" s="37">
        <v>996</v>
      </c>
      <c r="C213" s="70" t="s">
        <v>331</v>
      </c>
      <c r="D213" s="34" t="s">
        <v>16</v>
      </c>
    </row>
    <row r="214" spans="1:4" s="9" customFormat="1" ht="15" customHeight="1" x14ac:dyDescent="0.25">
      <c r="A214" s="65">
        <v>44907</v>
      </c>
      <c r="B214" s="37">
        <v>1000</v>
      </c>
      <c r="C214" s="70" t="s">
        <v>15</v>
      </c>
      <c r="D214" s="34" t="s">
        <v>16</v>
      </c>
    </row>
    <row r="215" spans="1:4" s="9" customFormat="1" ht="15" customHeight="1" x14ac:dyDescent="0.25">
      <c r="A215" s="65">
        <v>44908</v>
      </c>
      <c r="B215" s="37">
        <v>1200</v>
      </c>
      <c r="C215" s="70" t="s">
        <v>15</v>
      </c>
      <c r="D215" s="34" t="s">
        <v>16</v>
      </c>
    </row>
    <row r="216" spans="1:4" s="9" customFormat="1" ht="15" customHeight="1" x14ac:dyDescent="0.25">
      <c r="A216" s="65">
        <v>44908</v>
      </c>
      <c r="B216" s="37">
        <v>996</v>
      </c>
      <c r="C216" s="70" t="s">
        <v>331</v>
      </c>
      <c r="D216" s="34" t="s">
        <v>16</v>
      </c>
    </row>
    <row r="217" spans="1:4" s="9" customFormat="1" ht="15" customHeight="1" x14ac:dyDescent="0.25">
      <c r="A217" s="65">
        <v>44910</v>
      </c>
      <c r="B217" s="37">
        <v>1992</v>
      </c>
      <c r="C217" s="38" t="s">
        <v>331</v>
      </c>
      <c r="D217" s="34" t="s">
        <v>16</v>
      </c>
    </row>
    <row r="218" spans="1:4" s="9" customFormat="1" ht="14.25" customHeight="1" x14ac:dyDescent="0.25">
      <c r="A218" s="65">
        <v>44911</v>
      </c>
      <c r="B218" s="37">
        <v>100</v>
      </c>
      <c r="C218" s="70" t="s">
        <v>15</v>
      </c>
      <c r="D218" s="34" t="s">
        <v>16</v>
      </c>
    </row>
    <row r="219" spans="1:4" s="9" customFormat="1" ht="15" customHeight="1" x14ac:dyDescent="0.25">
      <c r="A219" s="65">
        <v>44911</v>
      </c>
      <c r="B219" s="37">
        <v>996</v>
      </c>
      <c r="C219" s="36" t="s">
        <v>331</v>
      </c>
      <c r="D219" s="34" t="s">
        <v>16</v>
      </c>
    </row>
    <row r="220" spans="1:4" s="9" customFormat="1" ht="15" customHeight="1" x14ac:dyDescent="0.25">
      <c r="A220" s="65">
        <v>44911</v>
      </c>
      <c r="B220" s="37">
        <v>5000</v>
      </c>
      <c r="C220" s="70" t="s">
        <v>41</v>
      </c>
      <c r="D220" s="34" t="s">
        <v>16</v>
      </c>
    </row>
    <row r="221" spans="1:4" s="9" customFormat="1" ht="15" customHeight="1" x14ac:dyDescent="0.25">
      <c r="A221" s="65">
        <v>44913</v>
      </c>
      <c r="B221" s="37">
        <v>498</v>
      </c>
      <c r="C221" s="38" t="s">
        <v>331</v>
      </c>
      <c r="D221" s="34" t="s">
        <v>16</v>
      </c>
    </row>
    <row r="222" spans="1:4" s="9" customFormat="1" ht="15" customHeight="1" x14ac:dyDescent="0.25">
      <c r="A222" s="65">
        <v>44914</v>
      </c>
      <c r="B222" s="37">
        <v>5000</v>
      </c>
      <c r="C222" s="70" t="s">
        <v>15</v>
      </c>
      <c r="D222" s="34" t="s">
        <v>16</v>
      </c>
    </row>
    <row r="223" spans="1:4" s="9" customFormat="1" ht="15" customHeight="1" x14ac:dyDescent="0.25">
      <c r="A223" s="65">
        <v>44914</v>
      </c>
      <c r="B223" s="37">
        <v>996</v>
      </c>
      <c r="C223" s="38" t="s">
        <v>331</v>
      </c>
      <c r="D223" s="34" t="s">
        <v>16</v>
      </c>
    </row>
    <row r="224" spans="1:4" s="9" customFormat="1" ht="15" customHeight="1" x14ac:dyDescent="0.25">
      <c r="A224" s="65">
        <v>44914</v>
      </c>
      <c r="B224" s="37">
        <v>1494</v>
      </c>
      <c r="C224" s="38" t="s">
        <v>331</v>
      </c>
      <c r="D224" s="34" t="s">
        <v>16</v>
      </c>
    </row>
    <row r="225" spans="1:4" s="9" customFormat="1" ht="15" customHeight="1" x14ac:dyDescent="0.25">
      <c r="A225" s="65">
        <v>44915</v>
      </c>
      <c r="B225" s="37">
        <v>1000</v>
      </c>
      <c r="C225" s="70" t="s">
        <v>15</v>
      </c>
      <c r="D225" s="34" t="s">
        <v>16</v>
      </c>
    </row>
    <row r="226" spans="1:4" s="9" customFormat="1" ht="15" customHeight="1" x14ac:dyDescent="0.25">
      <c r="A226" s="65">
        <v>44915</v>
      </c>
      <c r="B226" s="37">
        <v>4000</v>
      </c>
      <c r="C226" s="36" t="s">
        <v>460</v>
      </c>
      <c r="D226" s="34" t="s">
        <v>16</v>
      </c>
    </row>
    <row r="227" spans="1:4" s="9" customFormat="1" ht="15" customHeight="1" x14ac:dyDescent="0.25">
      <c r="A227" s="65">
        <v>44915</v>
      </c>
      <c r="B227" s="37">
        <v>200000</v>
      </c>
      <c r="C227" s="38" t="s">
        <v>440</v>
      </c>
      <c r="D227" s="34" t="s">
        <v>16</v>
      </c>
    </row>
    <row r="228" spans="1:4" s="9" customFormat="1" ht="14.25" customHeight="1" x14ac:dyDescent="0.25">
      <c r="A228" s="65">
        <v>44916</v>
      </c>
      <c r="B228" s="37">
        <v>996</v>
      </c>
      <c r="C228" s="38" t="s">
        <v>331</v>
      </c>
      <c r="D228" s="34" t="s">
        <v>16</v>
      </c>
    </row>
    <row r="229" spans="1:4" s="9" customFormat="1" ht="14.25" customHeight="1" x14ac:dyDescent="0.25">
      <c r="A229" s="65">
        <v>44916</v>
      </c>
      <c r="B229" s="37">
        <v>17100</v>
      </c>
      <c r="C229" s="70" t="s">
        <v>15</v>
      </c>
      <c r="D229" s="34" t="s">
        <v>16</v>
      </c>
    </row>
    <row r="230" spans="1:4" s="9" customFormat="1" ht="14.25" customHeight="1" x14ac:dyDescent="0.25">
      <c r="A230" s="65">
        <v>44917</v>
      </c>
      <c r="B230" s="37">
        <v>100000</v>
      </c>
      <c r="C230" s="70" t="s">
        <v>15</v>
      </c>
      <c r="D230" s="34" t="s">
        <v>16</v>
      </c>
    </row>
    <row r="231" spans="1:4" s="9" customFormat="1" ht="14.25" customHeight="1" x14ac:dyDescent="0.25">
      <c r="A231" s="43">
        <v>44917</v>
      </c>
      <c r="B231" s="42">
        <v>5000</v>
      </c>
      <c r="C231" s="83" t="s">
        <v>458</v>
      </c>
      <c r="D231" s="34" t="s">
        <v>16</v>
      </c>
    </row>
    <row r="232" spans="1:4" s="9" customFormat="1" ht="14.25" customHeight="1" x14ac:dyDescent="0.25">
      <c r="A232" s="43">
        <v>44917</v>
      </c>
      <c r="B232" s="42">
        <v>5000</v>
      </c>
      <c r="C232" s="83" t="s">
        <v>459</v>
      </c>
      <c r="D232" s="34" t="s">
        <v>16</v>
      </c>
    </row>
    <row r="233" spans="1:4" s="9" customFormat="1" ht="14.25" customHeight="1" x14ac:dyDescent="0.25">
      <c r="A233" s="43">
        <v>44918</v>
      </c>
      <c r="B233" s="42">
        <v>298.8</v>
      </c>
      <c r="C233" s="38" t="s">
        <v>331</v>
      </c>
      <c r="D233" s="34" t="s">
        <v>16</v>
      </c>
    </row>
    <row r="234" spans="1:4" s="9" customFormat="1" ht="14.25" customHeight="1" x14ac:dyDescent="0.25">
      <c r="A234" s="43">
        <v>44918</v>
      </c>
      <c r="B234" s="42">
        <v>1500</v>
      </c>
      <c r="C234" s="70" t="s">
        <v>15</v>
      </c>
      <c r="D234" s="34" t="s">
        <v>16</v>
      </c>
    </row>
    <row r="235" spans="1:4" s="9" customFormat="1" ht="14.25" customHeight="1" x14ac:dyDescent="0.25">
      <c r="A235" s="43">
        <v>44919</v>
      </c>
      <c r="B235" s="42">
        <v>996</v>
      </c>
      <c r="C235" s="38" t="s">
        <v>331</v>
      </c>
      <c r="D235" s="34" t="s">
        <v>16</v>
      </c>
    </row>
    <row r="236" spans="1:4" s="9" customFormat="1" ht="14.25" customHeight="1" x14ac:dyDescent="0.25">
      <c r="A236" s="43">
        <v>44921</v>
      </c>
      <c r="B236" s="42">
        <v>15000</v>
      </c>
      <c r="C236" s="70" t="s">
        <v>15</v>
      </c>
      <c r="D236" s="34" t="s">
        <v>16</v>
      </c>
    </row>
    <row r="237" spans="1:4" s="9" customFormat="1" ht="14.25" customHeight="1" x14ac:dyDescent="0.25">
      <c r="A237" s="43">
        <v>44922</v>
      </c>
      <c r="B237" s="42">
        <v>21414</v>
      </c>
      <c r="C237" s="38" t="s">
        <v>331</v>
      </c>
      <c r="D237" s="34" t="s">
        <v>16</v>
      </c>
    </row>
    <row r="238" spans="1:4" s="9" customFormat="1" ht="14.25" customHeight="1" x14ac:dyDescent="0.25">
      <c r="A238" s="43">
        <v>44922</v>
      </c>
      <c r="B238" s="42">
        <v>100000</v>
      </c>
      <c r="C238" s="70" t="s">
        <v>15</v>
      </c>
      <c r="D238" s="34" t="s">
        <v>16</v>
      </c>
    </row>
    <row r="239" spans="1:4" s="9" customFormat="1" ht="14.25" customHeight="1" x14ac:dyDescent="0.25">
      <c r="A239" s="43">
        <v>44923</v>
      </c>
      <c r="B239" s="42">
        <v>125000</v>
      </c>
      <c r="C239" s="70" t="s">
        <v>15</v>
      </c>
      <c r="D239" s="34" t="s">
        <v>16</v>
      </c>
    </row>
    <row r="240" spans="1:4" s="9" customFormat="1" ht="14.25" customHeight="1" x14ac:dyDescent="0.25">
      <c r="A240" s="43">
        <v>44924</v>
      </c>
      <c r="B240" s="42">
        <v>10000</v>
      </c>
      <c r="C240" s="70" t="s">
        <v>307</v>
      </c>
      <c r="D240" s="34" t="s">
        <v>16</v>
      </c>
    </row>
    <row r="241" spans="1:4" s="9" customFormat="1" ht="14.25" customHeight="1" x14ac:dyDescent="0.25">
      <c r="A241" s="43">
        <v>44924</v>
      </c>
      <c r="B241" s="42">
        <v>100000</v>
      </c>
      <c r="C241" s="84" t="s">
        <v>457</v>
      </c>
      <c r="D241" s="34" t="s">
        <v>16</v>
      </c>
    </row>
    <row r="242" spans="1:4" s="9" customFormat="1" ht="14.25" customHeight="1" x14ac:dyDescent="0.25">
      <c r="A242" s="43">
        <v>44924</v>
      </c>
      <c r="B242" s="42">
        <v>400350</v>
      </c>
      <c r="C242" s="70" t="s">
        <v>15</v>
      </c>
      <c r="D242" s="34" t="s">
        <v>16</v>
      </c>
    </row>
    <row r="243" spans="1:4" s="9" customFormat="1" ht="14.25" customHeight="1" x14ac:dyDescent="0.25">
      <c r="A243" s="43">
        <v>44925</v>
      </c>
      <c r="B243" s="42">
        <v>74700</v>
      </c>
      <c r="C243" s="38" t="s">
        <v>331</v>
      </c>
      <c r="D243" s="34" t="s">
        <v>16</v>
      </c>
    </row>
    <row r="244" spans="1:4" s="9" customFormat="1" ht="14.25" customHeight="1" x14ac:dyDescent="0.25">
      <c r="A244" s="43">
        <v>44926</v>
      </c>
      <c r="B244" s="42">
        <v>109560</v>
      </c>
      <c r="C244" s="38" t="s">
        <v>331</v>
      </c>
      <c r="D244" s="34" t="s">
        <v>16</v>
      </c>
    </row>
    <row r="245" spans="1:4" s="9" customFormat="1" ht="14.25" customHeight="1" x14ac:dyDescent="0.25">
      <c r="A245" s="43">
        <v>44926</v>
      </c>
      <c r="B245" s="42">
        <v>140000</v>
      </c>
      <c r="C245" s="70" t="s">
        <v>15</v>
      </c>
      <c r="D245" s="34" t="s">
        <v>16</v>
      </c>
    </row>
    <row r="246" spans="1:4" x14ac:dyDescent="0.25">
      <c r="A246" s="14" t="s">
        <v>39</v>
      </c>
      <c r="B246" s="16">
        <f>SUM(B2:B245)</f>
        <v>7029628.7899999982</v>
      </c>
      <c r="C246" s="1"/>
    </row>
    <row r="247" spans="1:4" x14ac:dyDescent="0.25">
      <c r="A247" s="14" t="s">
        <v>12</v>
      </c>
      <c r="B247" s="16">
        <f>B17+B25+B36+B39+B63+B75+B76+B78+B83+B85+B86+B88+B89+B90+B92+B93+B94+B95+B96+B100+B104+B111+B125+B144+B147+B155+B163+B164+B181+B195+B199+B203+B212+B226+B227+B231+B232+B241</f>
        <v>2717900</v>
      </c>
      <c r="C247" s="1"/>
    </row>
    <row r="248" spans="1:4" x14ac:dyDescent="0.25">
      <c r="A248" s="14" t="s">
        <v>13</v>
      </c>
      <c r="B248" s="16">
        <f>B2+B3+B4+B5+B6+B7+B8+B9+B10+B11+B12+B13+B14+B15+B16+B18+B19+B20+B21+B22+B23+B24+B26+B27+B28+B29+B31+B30+B32+B33+B34+B35+B37+B38+B40+B41+B42+B43+B44+B45+B46+B47+B48+B49+B50+B51+B52+B53+B54+B55+B56+B57+B58+B59+B60+B61+B62+B64+B65+B66+B67+B68+B69+B70+B71+B72+B73+B79+B80+B81+B82+B84+B87+B91+B97+B98+B99+B101+B102+B103+B105+B106+B107+B108+B109+B110+B113+B114+B122+B123+B124+B126+B127+B128+B129+B130+B131+B134+B135+B136+B137+B138+B139+B140+B141+B142+B143+B145+B146+B74+B77+B112+B148+B149+B151+B152+B153+B156+B157+B158+B159+B160+B161+B162+B166+B167+B168+B169+B170+B172+B173+B174+B175+B176+B177+B178+B179+B180+B182+B183+B184+B186+B188+B189+B190+B191+B192+B194+B196+B198+B202+B205+B208+B210+B211+B214+B215+B218+B220+B222+B225+B229+B230+B234+B236+B238+B239+B240+B242+B245</f>
        <v>4011688</v>
      </c>
      <c r="C248" s="1"/>
    </row>
    <row r="249" spans="1:4" x14ac:dyDescent="0.25">
      <c r="A249" s="14" t="s">
        <v>334</v>
      </c>
      <c r="B249" s="78">
        <f>B115+B116+B117+B118+B119+B120+B121+B132+B133+B150+B154+B165+B171+B185+B187+B193+B197+B200+B201+B204+B206+B207+B209+B213+B216+B217+B219+B221+B223+B224+B228+B233+B235+B237+B243+B244</f>
        <v>300040.78999999998</v>
      </c>
      <c r="C249" s="1"/>
    </row>
    <row r="250" spans="1:4" x14ac:dyDescent="0.25">
      <c r="C250" s="1"/>
    </row>
    <row r="251" spans="1:4" x14ac:dyDescent="0.25">
      <c r="C251" s="1"/>
    </row>
    <row r="252" spans="1:4" x14ac:dyDescent="0.25">
      <c r="C252" s="1"/>
    </row>
    <row r="253" spans="1:4" x14ac:dyDescent="0.25">
      <c r="C253" s="1"/>
    </row>
    <row r="254" spans="1:4" x14ac:dyDescent="0.25">
      <c r="C254" s="1"/>
    </row>
    <row r="255" spans="1:4" x14ac:dyDescent="0.25">
      <c r="C255" s="1"/>
    </row>
    <row r="256" spans="1:4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0" sqref="C10"/>
    </sheetView>
  </sheetViews>
  <sheetFormatPr defaultColWidth="9.140625" defaultRowHeight="15" x14ac:dyDescent="0.25"/>
  <cols>
    <col min="1" max="1" width="14" style="1" customWidth="1"/>
    <col min="2" max="2" width="13.42578125" style="1" bestFit="1" customWidth="1"/>
    <col min="3" max="3" width="31.7109375" style="1" customWidth="1"/>
    <col min="4" max="4" width="38.42578125" style="11" bestFit="1" customWidth="1"/>
    <col min="5" max="5" width="18.28515625" style="1" hidden="1" customWidth="1"/>
    <col min="6" max="6" width="9.140625" style="1" hidden="1" customWidth="1"/>
    <col min="7" max="7" width="14.42578125" style="1" hidden="1" customWidth="1"/>
    <col min="8" max="8" width="16.85546875" style="1" hidden="1" customWidth="1"/>
    <col min="9" max="11" width="9.140625" style="1" hidden="1" customWidth="1"/>
    <col min="12" max="16384" width="9.140625" style="1"/>
  </cols>
  <sheetData>
    <row r="1" spans="1:8" x14ac:dyDescent="0.25">
      <c r="A1" s="2" t="s">
        <v>0</v>
      </c>
      <c r="B1" s="3" t="s">
        <v>1</v>
      </c>
      <c r="C1" s="4" t="s">
        <v>2</v>
      </c>
      <c r="D1" s="4" t="s">
        <v>3</v>
      </c>
    </row>
    <row r="2" spans="1:8" s="9" customFormat="1" ht="114" customHeight="1" x14ac:dyDescent="0.25">
      <c r="A2" s="68" t="s">
        <v>225</v>
      </c>
      <c r="B2" s="69">
        <v>108950.88</v>
      </c>
      <c r="C2" s="71" t="s">
        <v>243</v>
      </c>
      <c r="D2" s="71" t="s">
        <v>461</v>
      </c>
      <c r="E2" s="69">
        <v>108950.88</v>
      </c>
      <c r="F2" s="71" t="s">
        <v>233</v>
      </c>
      <c r="H2" s="13"/>
    </row>
    <row r="3" spans="1:8" ht="22.5" customHeight="1" x14ac:dyDescent="0.25">
      <c r="A3" s="14" t="s">
        <v>6</v>
      </c>
      <c r="B3" s="15">
        <f>SUM(B2:B2)</f>
        <v>108950.88</v>
      </c>
      <c r="C3" s="14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10" sqref="B10"/>
    </sheetView>
  </sheetViews>
  <sheetFormatPr defaultColWidth="9.140625" defaultRowHeight="15" x14ac:dyDescent="0.25"/>
  <cols>
    <col min="1" max="1" width="12.7109375" style="1" customWidth="1"/>
    <col min="2" max="2" width="20.5703125" style="1" customWidth="1"/>
    <col min="3" max="3" width="34.85546875" style="1" customWidth="1"/>
    <col min="4" max="4" width="43.7109375" style="1" customWidth="1"/>
    <col min="5" max="16384" width="9.140625" style="1"/>
  </cols>
  <sheetData>
    <row r="1" spans="1:4" x14ac:dyDescent="0.25">
      <c r="A1" s="6" t="s">
        <v>0</v>
      </c>
      <c r="B1" s="7" t="s">
        <v>1</v>
      </c>
      <c r="C1" s="4" t="s">
        <v>2</v>
      </c>
      <c r="D1" s="4" t="s">
        <v>3</v>
      </c>
    </row>
    <row r="2" spans="1:4" x14ac:dyDescent="0.25">
      <c r="A2" s="68" t="s">
        <v>107</v>
      </c>
      <c r="B2" s="69">
        <v>139862.1</v>
      </c>
      <c r="C2" s="5" t="s">
        <v>25</v>
      </c>
      <c r="D2" s="8" t="s">
        <v>24</v>
      </c>
    </row>
    <row r="3" spans="1:4" x14ac:dyDescent="0.25">
      <c r="A3" s="55">
        <v>44853</v>
      </c>
      <c r="B3" s="10">
        <v>245608.43</v>
      </c>
      <c r="C3" s="5" t="s">
        <v>25</v>
      </c>
      <c r="D3" s="8" t="s">
        <v>24</v>
      </c>
    </row>
    <row r="4" spans="1:4" x14ac:dyDescent="0.25">
      <c r="A4" s="17" t="s">
        <v>4</v>
      </c>
      <c r="B4" s="16">
        <f>SUM(B2:B3)</f>
        <v>385470.53</v>
      </c>
      <c r="C4" s="5"/>
      <c r="D4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tabSelected="1" topLeftCell="A2" workbookViewId="0">
      <selection activeCell="B4" sqref="B4"/>
    </sheetView>
  </sheetViews>
  <sheetFormatPr defaultRowHeight="15" x14ac:dyDescent="0.25"/>
  <cols>
    <col min="2" max="2" width="37.5703125" customWidth="1"/>
    <col min="3" max="3" width="19" customWidth="1"/>
    <col min="4" max="4" width="17.85546875" customWidth="1"/>
    <col min="5" max="5" width="16.140625" customWidth="1"/>
    <col min="6" max="6" width="15.42578125" customWidth="1"/>
  </cols>
  <sheetData>
    <row r="2" spans="2:6" x14ac:dyDescent="0.25">
      <c r="B2" s="87" t="s">
        <v>34</v>
      </c>
      <c r="C2" s="87"/>
      <c r="D2" s="87"/>
      <c r="E2" s="87"/>
    </row>
    <row r="3" spans="2:6" x14ac:dyDescent="0.25">
      <c r="B3" s="87" t="s">
        <v>456</v>
      </c>
      <c r="C3" s="87"/>
      <c r="D3" s="87"/>
      <c r="E3" s="87"/>
    </row>
    <row r="5" spans="2:6" x14ac:dyDescent="0.25">
      <c r="B5" s="20" t="s">
        <v>49</v>
      </c>
      <c r="C5" s="21" t="s">
        <v>7</v>
      </c>
      <c r="D5" s="21" t="s">
        <v>32</v>
      </c>
      <c r="E5" s="21" t="s">
        <v>33</v>
      </c>
      <c r="F5" s="21" t="s">
        <v>335</v>
      </c>
    </row>
    <row r="6" spans="2:6" x14ac:dyDescent="0.25">
      <c r="B6" s="12" t="s">
        <v>10</v>
      </c>
      <c r="C6" s="59">
        <f>СБ!B246</f>
        <v>7029628.7899999982</v>
      </c>
      <c r="D6" s="57">
        <f>СБ!B247</f>
        <v>2717900</v>
      </c>
      <c r="E6" s="57">
        <f>СБ!B248</f>
        <v>4011688</v>
      </c>
      <c r="F6" s="85">
        <f>СБ!B249</f>
        <v>300040.78999999998</v>
      </c>
    </row>
    <row r="7" spans="2:6" x14ac:dyDescent="0.25">
      <c r="B7" s="18" t="s">
        <v>44</v>
      </c>
      <c r="C7" s="59">
        <f>'Яндекс-деньги'!B167</f>
        <v>1351849.8900000001</v>
      </c>
      <c r="D7" s="58">
        <f>C7</f>
        <v>1351849.8900000001</v>
      </c>
      <c r="E7" s="60" t="s">
        <v>31</v>
      </c>
      <c r="F7" s="60" t="s">
        <v>31</v>
      </c>
    </row>
    <row r="8" spans="2:6" x14ac:dyDescent="0.25">
      <c r="B8" s="12" t="s">
        <v>9</v>
      </c>
      <c r="C8" s="59">
        <f>АТБ!B57</f>
        <v>45375870</v>
      </c>
      <c r="D8" s="59">
        <f>АТБ!B58</f>
        <v>41840000</v>
      </c>
      <c r="E8" s="59">
        <f>АТБ!B59</f>
        <v>3535870</v>
      </c>
      <c r="F8" s="60" t="s">
        <v>31</v>
      </c>
    </row>
    <row r="9" spans="2:6" x14ac:dyDescent="0.25">
      <c r="B9" s="12" t="s">
        <v>8</v>
      </c>
      <c r="C9" s="59">
        <f>'Ящики для пожертвования '!B4</f>
        <v>385470.53</v>
      </c>
      <c r="D9" s="60" t="s">
        <v>31</v>
      </c>
      <c r="E9" s="58">
        <f>C9</f>
        <v>385470.53</v>
      </c>
      <c r="F9" s="60" t="s">
        <v>31</v>
      </c>
    </row>
    <row r="10" spans="2:6" x14ac:dyDescent="0.25">
      <c r="B10" s="12" t="s">
        <v>17</v>
      </c>
      <c r="C10" s="59">
        <f>СВЕЧА!B3</f>
        <v>108950.88</v>
      </c>
      <c r="D10" s="58">
        <f>C10</f>
        <v>108950.88</v>
      </c>
      <c r="E10" s="60" t="s">
        <v>31</v>
      </c>
      <c r="F10" s="60" t="s">
        <v>31</v>
      </c>
    </row>
    <row r="11" spans="2:6" ht="22.5" customHeight="1" x14ac:dyDescent="0.25">
      <c r="B11" s="19" t="s">
        <v>11</v>
      </c>
      <c r="C11" s="61">
        <f>C6+C7+C8+C9+C10</f>
        <v>54251770.090000004</v>
      </c>
      <c r="D11" s="62">
        <f>SUM(D6:D10)</f>
        <v>46018700.770000003</v>
      </c>
      <c r="E11" s="62">
        <f>SUM(E6:E10)</f>
        <v>7933028.5300000003</v>
      </c>
      <c r="F11" s="62">
        <f>SUM(F6:F10)</f>
        <v>300040.78999999998</v>
      </c>
    </row>
    <row r="13" spans="2:6" s="46" customFormat="1" x14ac:dyDescent="0.25">
      <c r="B13" s="44" t="s">
        <v>37</v>
      </c>
      <c r="C13" s="45" t="s">
        <v>11</v>
      </c>
      <c r="D13" s="44" t="s">
        <v>35</v>
      </c>
      <c r="E13" s="44" t="s">
        <v>36</v>
      </c>
    </row>
    <row r="14" spans="2:6" s="46" customFormat="1" x14ac:dyDescent="0.25">
      <c r="B14" s="47" t="s">
        <v>18</v>
      </c>
      <c r="C14" s="48">
        <v>2938736.4</v>
      </c>
      <c r="D14" s="49">
        <v>2700000</v>
      </c>
      <c r="E14" s="50">
        <f>C14-D14</f>
        <v>238736.39999999991</v>
      </c>
    </row>
    <row r="15" spans="2:6" s="46" customFormat="1" x14ac:dyDescent="0.25">
      <c r="B15" s="47" t="s">
        <v>19</v>
      </c>
      <c r="C15" s="48">
        <v>4111104.97</v>
      </c>
      <c r="D15" s="49">
        <v>3000000</v>
      </c>
      <c r="E15" s="51">
        <f>C15-D15</f>
        <v>1111104.9700000002</v>
      </c>
    </row>
    <row r="16" spans="2:6" s="46" customFormat="1" x14ac:dyDescent="0.25">
      <c r="B16" s="47" t="s">
        <v>20</v>
      </c>
      <c r="C16" s="48">
        <v>4162724.2</v>
      </c>
      <c r="D16" s="49">
        <v>3000000</v>
      </c>
      <c r="E16" s="51">
        <f t="shared" ref="E16:E25" si="0">C16-D16</f>
        <v>1162724.2000000002</v>
      </c>
    </row>
    <row r="17" spans="2:5" s="46" customFormat="1" x14ac:dyDescent="0.25">
      <c r="B17" s="47" t="s">
        <v>21</v>
      </c>
      <c r="C17" s="48">
        <v>3726233.6000000001</v>
      </c>
      <c r="D17" s="49">
        <v>3000000</v>
      </c>
      <c r="E17" s="51">
        <f t="shared" si="0"/>
        <v>726233.60000000009</v>
      </c>
    </row>
    <row r="18" spans="2:5" s="46" customFormat="1" x14ac:dyDescent="0.25">
      <c r="B18" s="47" t="s">
        <v>22</v>
      </c>
      <c r="C18" s="48">
        <v>5208717.32</v>
      </c>
      <c r="D18" s="49">
        <v>3000000</v>
      </c>
      <c r="E18" s="51">
        <f t="shared" si="0"/>
        <v>2208717.3200000003</v>
      </c>
    </row>
    <row r="19" spans="2:5" s="46" customFormat="1" ht="12.75" customHeight="1" x14ac:dyDescent="0.25">
      <c r="B19" s="47" t="s">
        <v>23</v>
      </c>
      <c r="C19" s="48">
        <v>4040171.84</v>
      </c>
      <c r="D19" s="49">
        <v>3000000</v>
      </c>
      <c r="E19" s="51">
        <f t="shared" si="0"/>
        <v>1040171.8399999999</v>
      </c>
    </row>
    <row r="20" spans="2:5" s="46" customFormat="1" ht="14.25" customHeight="1" x14ac:dyDescent="0.25">
      <c r="B20" s="47" t="s">
        <v>26</v>
      </c>
      <c r="C20" s="48">
        <v>5334077.9800000004</v>
      </c>
      <c r="D20" s="49">
        <v>3000000</v>
      </c>
      <c r="E20" s="51">
        <f t="shared" si="0"/>
        <v>2334077.9800000004</v>
      </c>
    </row>
    <row r="21" spans="2:5" s="46" customFormat="1" ht="14.25" customHeight="1" x14ac:dyDescent="0.25">
      <c r="B21" s="47" t="s">
        <v>27</v>
      </c>
      <c r="C21" s="48">
        <v>3336173.56</v>
      </c>
      <c r="D21" s="49">
        <v>3000000</v>
      </c>
      <c r="E21" s="51">
        <f t="shared" si="0"/>
        <v>336173.56000000006</v>
      </c>
    </row>
    <row r="22" spans="2:5" s="46" customFormat="1" ht="13.5" customHeight="1" x14ac:dyDescent="0.25">
      <c r="B22" s="47" t="s">
        <v>28</v>
      </c>
      <c r="C22" s="48">
        <v>5030133.8</v>
      </c>
      <c r="D22" s="49">
        <v>3500000</v>
      </c>
      <c r="E22" s="51">
        <f t="shared" si="0"/>
        <v>1530133.7999999998</v>
      </c>
    </row>
    <row r="23" spans="2:5" s="46" customFormat="1" ht="15" customHeight="1" x14ac:dyDescent="0.25">
      <c r="B23" s="47" t="s">
        <v>29</v>
      </c>
      <c r="C23" s="48">
        <v>4340207.55</v>
      </c>
      <c r="D23" s="49">
        <v>3500000</v>
      </c>
      <c r="E23" s="51">
        <f t="shared" si="0"/>
        <v>840207.54999999981</v>
      </c>
    </row>
    <row r="24" spans="2:5" s="46" customFormat="1" ht="14.25" customHeight="1" x14ac:dyDescent="0.25">
      <c r="B24" s="47" t="s">
        <v>30</v>
      </c>
      <c r="C24" s="48">
        <v>5259635.57</v>
      </c>
      <c r="D24" s="49">
        <v>3500000</v>
      </c>
      <c r="E24" s="51">
        <f t="shared" si="0"/>
        <v>1759635.5700000003</v>
      </c>
    </row>
    <row r="25" spans="2:5" s="46" customFormat="1" ht="14.25" customHeight="1" x14ac:dyDescent="0.25">
      <c r="B25" s="47" t="s">
        <v>38</v>
      </c>
      <c r="C25" s="48">
        <v>6763853.2999999998</v>
      </c>
      <c r="D25" s="49">
        <v>3500000</v>
      </c>
      <c r="E25" s="51">
        <f t="shared" si="0"/>
        <v>3263853.3</v>
      </c>
    </row>
    <row r="26" spans="2:5" s="46" customFormat="1" ht="15" customHeight="1" x14ac:dyDescent="0.25">
      <c r="B26" s="52" t="s">
        <v>336</v>
      </c>
      <c r="C26" s="53">
        <f>SUM(C14:C25)</f>
        <v>54251770.089999996</v>
      </c>
      <c r="D26" s="53">
        <f>SUM(D14:D25)</f>
        <v>37700000</v>
      </c>
      <c r="E26" s="53">
        <f>SUM(E14:E25)</f>
        <v>16551770.090000004</v>
      </c>
    </row>
    <row r="27" spans="2:5" s="54" customFormat="1" x14ac:dyDescent="0.25">
      <c r="B27" s="47" t="s">
        <v>48</v>
      </c>
      <c r="C27" s="67">
        <v>1</v>
      </c>
      <c r="D27" s="67">
        <f>D26/C26</f>
        <v>0.69490820184223046</v>
      </c>
      <c r="E27" s="67">
        <f>E26/C26</f>
        <v>0.30509179815776966</v>
      </c>
    </row>
    <row r="28" spans="2:5" s="54" customFormat="1" x14ac:dyDescent="0.25"/>
    <row r="29" spans="2:5" s="54" customFormat="1" x14ac:dyDescent="0.25"/>
    <row r="30" spans="2:5" s="54" customFormat="1" x14ac:dyDescent="0.25"/>
    <row r="31" spans="2:5" s="54" customFormat="1" x14ac:dyDescent="0.25"/>
    <row r="32" spans="2:5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</sheetData>
  <mergeCells count="2">
    <mergeCell ref="B3:E3"/>
    <mergeCell ref="B2:E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sqref="A1:XFD1048576"/>
    </sheetView>
  </sheetViews>
  <sheetFormatPr defaultColWidth="9.140625" defaultRowHeight="15" x14ac:dyDescent="0.25"/>
  <cols>
    <col min="1" max="2" width="9.140625" style="1"/>
    <col min="3" max="3" width="9.140625" style="5"/>
    <col min="4" max="16384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Яндекс-деньги</vt:lpstr>
      <vt:lpstr>АТБ</vt:lpstr>
      <vt:lpstr>СБ</vt:lpstr>
      <vt:lpstr>СВЕЧА</vt:lpstr>
      <vt:lpstr>Ящики для пожертвования </vt:lpstr>
      <vt:lpstr>ВСЕГО</vt:lpstr>
      <vt:lpstr>Лист1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2023-01-04T10:11:53Z</dcterms:modified>
</cp:coreProperties>
</file>